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klocke_uidaho_edu/Documents/Desktop/My Website/ChatSite/CSIV/"/>
    </mc:Choice>
  </mc:AlternateContent>
  <xr:revisionPtr revIDLastSave="168" documentId="13_ncr:1_{21B59426-11DC-4FCA-B0D9-B461691E6814}" xr6:coauthVersionLast="47" xr6:coauthVersionMax="47" xr10:uidLastSave="{ED0132ED-FCA6-4119-A366-BECE39C66D7E}"/>
  <bookViews>
    <workbookView xWindow="30612" yWindow="-2604" windowWidth="30936" windowHeight="16776" xr2:uid="{3D5970B8-D51B-4E27-AF9F-53C14AD97514}"/>
  </bookViews>
  <sheets>
    <sheet name="Individual Scoring Sheet" sheetId="1" r:id="rId1"/>
    <sheet name="Wave Plot" sheetId="4" r:id="rId2"/>
    <sheet name="Radar Plo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C18" i="6" s="1"/>
  <c r="C17" i="6" l="1"/>
  <c r="C11" i="6"/>
  <c r="C10" i="6"/>
  <c r="C9" i="6"/>
  <c r="C8" i="6"/>
  <c r="C7" i="6"/>
  <c r="C6" i="6"/>
  <c r="C5" i="6"/>
  <c r="C4" i="6"/>
  <c r="E4" i="6" s="1"/>
  <c r="E9" i="6"/>
  <c r="E10" i="6"/>
  <c r="E8" i="6"/>
  <c r="C12" i="6"/>
  <c r="F12" i="6" s="1"/>
  <c r="E12" i="4"/>
  <c r="F12" i="4" s="1"/>
  <c r="G12" i="4" s="1"/>
  <c r="E6" i="4"/>
  <c r="E8" i="4"/>
  <c r="E9" i="4"/>
  <c r="E10" i="4"/>
  <c r="E5" i="4"/>
  <c r="F5" i="4" s="1"/>
  <c r="G5" i="4" s="1"/>
  <c r="E4" i="4"/>
  <c r="F4" i="4" s="1"/>
  <c r="G4" i="4" s="1"/>
  <c r="F6" i="4"/>
  <c r="G6" i="4"/>
  <c r="F8" i="4"/>
  <c r="G8" i="4" s="1"/>
  <c r="F9" i="4"/>
  <c r="G9" i="4"/>
  <c r="F10" i="4"/>
  <c r="G10" i="4" s="1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E6" i="6" l="1"/>
  <c r="F5" i="6"/>
  <c r="E5" i="6"/>
  <c r="F6" i="6"/>
  <c r="F10" i="6"/>
  <c r="F8" i="6"/>
  <c r="F9" i="6"/>
  <c r="E12" i="6"/>
  <c r="F4" i="6"/>
  <c r="O11" i="1"/>
  <c r="O6" i="1"/>
  <c r="O9" i="1"/>
  <c r="O12" i="1"/>
  <c r="O7" i="1"/>
  <c r="O10" i="1"/>
  <c r="O5" i="1"/>
  <c r="O8" i="1"/>
  <c r="K8" i="1"/>
  <c r="K11" i="1"/>
  <c r="K6" i="1"/>
  <c r="K9" i="1"/>
  <c r="K12" i="1"/>
  <c r="K7" i="1"/>
  <c r="K10" i="1"/>
  <c r="K5" i="1"/>
  <c r="E11" i="4" l="1"/>
  <c r="F11" i="4" s="1"/>
  <c r="G11" i="4" s="1"/>
  <c r="E7" i="4"/>
  <c r="F7" i="4" s="1"/>
  <c r="G7" i="4" s="1"/>
  <c r="K15" i="1"/>
  <c r="K14" i="1"/>
  <c r="O14" i="1"/>
  <c r="E11" i="6" l="1"/>
  <c r="F11" i="6"/>
  <c r="F7" i="6"/>
  <c r="E7" i="6"/>
  <c r="O15" i="1"/>
</calcChain>
</file>

<file path=xl/sharedStrings.xml><?xml version="1.0" encoding="utf-8"?>
<sst xmlns="http://schemas.openxmlformats.org/spreadsheetml/2006/main" count="150" uniqueCount="86">
  <si>
    <t>Item #</t>
  </si>
  <si>
    <t>PA</t>
  </si>
  <si>
    <t>FG</t>
  </si>
  <si>
    <t>LM</t>
  </si>
  <si>
    <t>BC</t>
  </si>
  <si>
    <t>HI</t>
  </si>
  <si>
    <t>NO</t>
  </si>
  <si>
    <t>DE</t>
  </si>
  <si>
    <t>JK</t>
  </si>
  <si>
    <t>Agentic</t>
  </si>
  <si>
    <t>Agentic &amp; Uncommunal</t>
  </si>
  <si>
    <t>Uncommunal</t>
  </si>
  <si>
    <t xml:space="preserve">Unagentic &amp; Uncommunal </t>
  </si>
  <si>
    <t>Unagentic</t>
  </si>
  <si>
    <t>Unagentic &amp; Communal</t>
  </si>
  <si>
    <t>Communal</t>
  </si>
  <si>
    <t>Agentic &amp; Communal</t>
  </si>
  <si>
    <t>Rating</t>
  </si>
  <si>
    <r>
      <t>CSIV</t>
    </r>
    <r>
      <rPr>
        <b/>
        <sz val="10"/>
        <color theme="1"/>
        <rFont val="Courier New"/>
        <family val="3"/>
      </rPr>
      <t>01</t>
    </r>
  </si>
  <si>
    <r>
      <t>CSIV</t>
    </r>
    <r>
      <rPr>
        <b/>
        <sz val="10"/>
        <color theme="1"/>
        <rFont val="Courier New"/>
        <family val="3"/>
      </rPr>
      <t>02</t>
    </r>
  </si>
  <si>
    <r>
      <t>CSIV</t>
    </r>
    <r>
      <rPr>
        <b/>
        <sz val="10"/>
        <color theme="1"/>
        <rFont val="Courier New"/>
        <family val="3"/>
      </rPr>
      <t>03</t>
    </r>
  </si>
  <si>
    <r>
      <t>CSIV</t>
    </r>
    <r>
      <rPr>
        <b/>
        <sz val="10"/>
        <color theme="1"/>
        <rFont val="Courier New"/>
        <family val="3"/>
      </rPr>
      <t>04</t>
    </r>
  </si>
  <si>
    <r>
      <t>CSIV</t>
    </r>
    <r>
      <rPr>
        <b/>
        <sz val="10"/>
        <color theme="1"/>
        <rFont val="Courier New"/>
        <family val="3"/>
      </rPr>
      <t>05</t>
    </r>
  </si>
  <si>
    <r>
      <t>CSIV</t>
    </r>
    <r>
      <rPr>
        <b/>
        <sz val="10"/>
        <color theme="1"/>
        <rFont val="Courier New"/>
        <family val="3"/>
      </rPr>
      <t>06</t>
    </r>
  </si>
  <si>
    <r>
      <t>CSIV</t>
    </r>
    <r>
      <rPr>
        <b/>
        <sz val="10"/>
        <color theme="1"/>
        <rFont val="Courier New"/>
        <family val="3"/>
      </rPr>
      <t>07</t>
    </r>
  </si>
  <si>
    <r>
      <t>CSIV</t>
    </r>
    <r>
      <rPr>
        <b/>
        <sz val="10"/>
        <color theme="1"/>
        <rFont val="Courier New"/>
        <family val="3"/>
      </rPr>
      <t>08</t>
    </r>
  </si>
  <si>
    <r>
      <t>CSIV</t>
    </r>
    <r>
      <rPr>
        <b/>
        <sz val="10"/>
        <color theme="1"/>
        <rFont val="Courier New"/>
        <family val="3"/>
      </rPr>
      <t>09</t>
    </r>
  </si>
  <si>
    <r>
      <t>CSIV</t>
    </r>
    <r>
      <rPr>
        <b/>
        <sz val="10"/>
        <color theme="1"/>
        <rFont val="Courier New"/>
        <family val="3"/>
      </rPr>
      <t>10</t>
    </r>
  </si>
  <si>
    <r>
      <t>CSIV</t>
    </r>
    <r>
      <rPr>
        <b/>
        <sz val="10"/>
        <color theme="1"/>
        <rFont val="Courier New"/>
        <family val="3"/>
      </rPr>
      <t>11</t>
    </r>
  </si>
  <si>
    <r>
      <t>CSIV</t>
    </r>
    <r>
      <rPr>
        <b/>
        <sz val="10"/>
        <color theme="1"/>
        <rFont val="Courier New"/>
        <family val="3"/>
      </rPr>
      <t>12</t>
    </r>
  </si>
  <si>
    <r>
      <t>CSIV</t>
    </r>
    <r>
      <rPr>
        <b/>
        <sz val="10"/>
        <color theme="1"/>
        <rFont val="Courier New"/>
        <family val="3"/>
      </rPr>
      <t>13</t>
    </r>
  </si>
  <si>
    <r>
      <t>CSIV</t>
    </r>
    <r>
      <rPr>
        <b/>
        <sz val="10"/>
        <color theme="1"/>
        <rFont val="Courier New"/>
        <family val="3"/>
      </rPr>
      <t>14</t>
    </r>
  </si>
  <si>
    <r>
      <t>CSIV</t>
    </r>
    <r>
      <rPr>
        <b/>
        <sz val="10"/>
        <color theme="1"/>
        <rFont val="Courier New"/>
        <family val="3"/>
      </rPr>
      <t>15</t>
    </r>
  </si>
  <si>
    <r>
      <t>CSIV</t>
    </r>
    <r>
      <rPr>
        <b/>
        <sz val="10"/>
        <color theme="1"/>
        <rFont val="Courier New"/>
        <family val="3"/>
      </rPr>
      <t>16</t>
    </r>
  </si>
  <si>
    <r>
      <t>CSIV</t>
    </r>
    <r>
      <rPr>
        <b/>
        <sz val="10"/>
        <color theme="1"/>
        <rFont val="Courier New"/>
        <family val="3"/>
      </rPr>
      <t>17</t>
    </r>
  </si>
  <si>
    <r>
      <t>CSIV</t>
    </r>
    <r>
      <rPr>
        <b/>
        <sz val="10"/>
        <color theme="1"/>
        <rFont val="Courier New"/>
        <family val="3"/>
      </rPr>
      <t>18</t>
    </r>
  </si>
  <si>
    <r>
      <t>CSIV</t>
    </r>
    <r>
      <rPr>
        <b/>
        <sz val="10"/>
        <color theme="1"/>
        <rFont val="Courier New"/>
        <family val="3"/>
      </rPr>
      <t>19</t>
    </r>
  </si>
  <si>
    <r>
      <t>CSIV</t>
    </r>
    <r>
      <rPr>
        <b/>
        <sz val="10"/>
        <color theme="1"/>
        <rFont val="Courier New"/>
        <family val="3"/>
      </rPr>
      <t>20</t>
    </r>
  </si>
  <si>
    <r>
      <t>CSIV</t>
    </r>
    <r>
      <rPr>
        <b/>
        <sz val="10"/>
        <color theme="1"/>
        <rFont val="Courier New"/>
        <family val="3"/>
      </rPr>
      <t>21</t>
    </r>
  </si>
  <si>
    <r>
      <t>CSIV</t>
    </r>
    <r>
      <rPr>
        <b/>
        <sz val="10"/>
        <color theme="1"/>
        <rFont val="Courier New"/>
        <family val="3"/>
      </rPr>
      <t>22</t>
    </r>
  </si>
  <si>
    <r>
      <t>CSIV</t>
    </r>
    <r>
      <rPr>
        <b/>
        <sz val="10"/>
        <color theme="1"/>
        <rFont val="Courier New"/>
        <family val="3"/>
      </rPr>
      <t>23</t>
    </r>
  </si>
  <si>
    <r>
      <t>CSIV</t>
    </r>
    <r>
      <rPr>
        <b/>
        <sz val="10"/>
        <color theme="1"/>
        <rFont val="Courier New"/>
        <family val="3"/>
      </rPr>
      <t>24</t>
    </r>
  </si>
  <si>
    <r>
      <t>CSIV</t>
    </r>
    <r>
      <rPr>
        <b/>
        <sz val="10"/>
        <color theme="1"/>
        <rFont val="Courier New"/>
        <family val="3"/>
      </rPr>
      <t>25</t>
    </r>
  </si>
  <si>
    <r>
      <t>CSIV</t>
    </r>
    <r>
      <rPr>
        <b/>
        <sz val="10"/>
        <color theme="1"/>
        <rFont val="Courier New"/>
        <family val="3"/>
      </rPr>
      <t>26</t>
    </r>
  </si>
  <si>
    <r>
      <t>CSIV</t>
    </r>
    <r>
      <rPr>
        <b/>
        <sz val="10"/>
        <color theme="1"/>
        <rFont val="Courier New"/>
        <family val="3"/>
      </rPr>
      <t>27</t>
    </r>
  </si>
  <si>
    <r>
      <t>CSIV</t>
    </r>
    <r>
      <rPr>
        <b/>
        <sz val="10"/>
        <color theme="1"/>
        <rFont val="Courier New"/>
        <family val="3"/>
      </rPr>
      <t>28</t>
    </r>
  </si>
  <si>
    <r>
      <t>CSIV</t>
    </r>
    <r>
      <rPr>
        <b/>
        <sz val="10"/>
        <color theme="1"/>
        <rFont val="Courier New"/>
        <family val="3"/>
      </rPr>
      <t>29</t>
    </r>
  </si>
  <si>
    <r>
      <t>CSIV</t>
    </r>
    <r>
      <rPr>
        <b/>
        <sz val="10"/>
        <color theme="1"/>
        <rFont val="Courier New"/>
        <family val="3"/>
      </rPr>
      <t>30</t>
    </r>
  </si>
  <si>
    <r>
      <t>CSIV</t>
    </r>
    <r>
      <rPr>
        <b/>
        <sz val="10"/>
        <color theme="1"/>
        <rFont val="Courier New"/>
        <family val="3"/>
      </rPr>
      <t>31</t>
    </r>
  </si>
  <si>
    <r>
      <t>CSIV</t>
    </r>
    <r>
      <rPr>
        <b/>
        <sz val="10"/>
        <color theme="1"/>
        <rFont val="Courier New"/>
        <family val="3"/>
      </rPr>
      <t>32</t>
    </r>
  </si>
  <si>
    <t>Octant</t>
  </si>
  <si>
    <t>Scale</t>
  </si>
  <si>
    <t>Scale Mean</t>
  </si>
  <si>
    <t>Overall Agentic Vector</t>
  </si>
  <si>
    <t>Overall Communal Vector</t>
  </si>
  <si>
    <t>Octants Rearranged in Usual Order</t>
  </si>
  <si>
    <t>Edit any other cells at your own risk!</t>
  </si>
  <si>
    <r>
      <t xml:space="preserve">Norm </t>
    </r>
    <r>
      <rPr>
        <i/>
        <sz val="11"/>
        <rFont val="Calibri"/>
        <family val="2"/>
        <scheme val="minor"/>
      </rPr>
      <t>M</t>
    </r>
  </si>
  <si>
    <r>
      <t xml:space="preserve">Norm </t>
    </r>
    <r>
      <rPr>
        <i/>
        <sz val="11"/>
        <rFont val="Calibri"/>
        <family val="2"/>
        <scheme val="minor"/>
      </rPr>
      <t>SD</t>
    </r>
  </si>
  <si>
    <t>Respondent</t>
  </si>
  <si>
    <t>Z-scores</t>
  </si>
  <si>
    <t>T-scores</t>
  </si>
  <si>
    <t>90°
(+A)</t>
  </si>
  <si>
    <t>135°
(+A-C)</t>
  </si>
  <si>
    <t>180°
(-C)</t>
  </si>
  <si>
    <t>225°
(-A-C)</t>
  </si>
  <si>
    <t>270°
(-A)</t>
  </si>
  <si>
    <t>315°
(-A+C)</t>
  </si>
  <si>
    <t>0°
(+C)</t>
  </si>
  <si>
    <t>45°
(+A+C)</t>
  </si>
  <si>
    <t>"Y" vector</t>
  </si>
  <si>
    <t>"X" vector</t>
  </si>
  <si>
    <t>90° (+A)</t>
  </si>
  <si>
    <t>Norm</t>
  </si>
  <si>
    <t>Respondent's Overall Vector</t>
  </si>
  <si>
    <t>Y</t>
  </si>
  <si>
    <t>X</t>
  </si>
  <si>
    <t>Y weight</t>
  </si>
  <si>
    <t>X weight</t>
  </si>
  <si>
    <t>Note: CSIV32 norms from random sample of 1,244 MTurk respondents (from Locke &amp; Adamic, 2012, Studies 3-4)</t>
  </si>
  <si>
    <t>Vector Length</t>
  </si>
  <si>
    <t>Vector Angle</t>
  </si>
  <si>
    <t>Note: CSIV32 norms from a sample of 1,244 MTurk respondents (from Locke &amp; Adamic, 2012, Studies 3-4)</t>
  </si>
  <si>
    <t>Note: The respondent's scores are being transferred over from "Individual Scoring" sheet, so that sheet needs to be completed first</t>
  </si>
  <si>
    <t>Enter an individual respondent's scores for each item (i.e., ratings on a 0-to-4 scale) by replacing the red values in the colored cells below.</t>
  </si>
  <si>
    <t>Note: Item #s correspond to the order of the items in the standard CSIV-32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</si>
</sst>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1"/>
      <name val="Courier New"/>
      <family val="3"/>
    </font>
    <font>
      <sz val="10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9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9" fillId="0" borderId="0"/>
    <xf numFmtId="0" fontId="13" fillId="0" borderId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3" xfId="0" applyFont="1" applyBorder="1"/>
    <xf numFmtId="0" fontId="7" fillId="0" borderId="15" xfId="0" applyFont="1" applyBorder="1"/>
    <xf numFmtId="0" fontId="0" fillId="0" borderId="13" xfId="0" applyBorder="1"/>
    <xf numFmtId="0" fontId="0" fillId="0" borderId="14" xfId="0" applyBorder="1"/>
    <xf numFmtId="2" fontId="0" fillId="0" borderId="14" xfId="0" applyNumberFormat="1" applyBorder="1" applyAlignment="1">
      <alignment horizontal="center" vertical="center"/>
    </xf>
    <xf numFmtId="0" fontId="0" fillId="0" borderId="15" xfId="0" applyBorder="1"/>
    <xf numFmtId="2" fontId="0" fillId="0" borderId="1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7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center"/>
    </xf>
    <xf numFmtId="2" fontId="7" fillId="0" borderId="1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9" fillId="0" borderId="0" xfId="2"/>
    <xf numFmtId="0" fontId="9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Font="1"/>
    <xf numFmtId="2" fontId="12" fillId="0" borderId="0" xfId="0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64" fontId="16" fillId="4" borderId="1" xfId="2" applyNumberFormat="1" applyFont="1" applyFill="1" applyBorder="1" applyAlignment="1">
      <alignment horizontal="center" vertical="center" wrapText="1"/>
    </xf>
    <xf numFmtId="164" fontId="16" fillId="4" borderId="1" xfId="2" applyNumberFormat="1" applyFont="1" applyFill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 applyAlignment="1">
      <alignment horizontal="right"/>
    </xf>
    <xf numFmtId="164" fontId="19" fillId="4" borderId="8" xfId="2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right"/>
    </xf>
    <xf numFmtId="2" fontId="17" fillId="0" borderId="1" xfId="0" applyNumberFormat="1" applyFont="1" applyBorder="1" applyAlignment="1">
      <alignment horizontal="center" vertical="center"/>
    </xf>
    <xf numFmtId="0" fontId="18" fillId="0" borderId="0" xfId="0" applyFont="1"/>
    <xf numFmtId="164" fontId="1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4">
    <cellStyle name="Normal" xfId="0" builtinId="0"/>
    <cellStyle name="Normal 2" xfId="2" xr:uid="{991DD3D3-08BE-4161-8F7F-AB7EC1216B0B}"/>
    <cellStyle name="Normal_1" xfId="1" xr:uid="{78588368-9850-4B7D-9511-10217AC7AE9D}"/>
    <cellStyle name="Normal_Sheet1 2" xfId="3" xr:uid="{6F0569E2-1491-40B4-8F91-FC5E56A80696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0099"/>
              </a:solidFill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cat>
            <c:strRef>
              <c:f>'Individual Scoring Sheet'!$M$5:$M$12</c:f>
              <c:strCache>
                <c:ptCount val="8"/>
                <c:pt idx="0">
                  <c:v>PA</c:v>
                </c:pt>
                <c:pt idx="1">
                  <c:v>BC</c:v>
                </c:pt>
                <c:pt idx="2">
                  <c:v>DE</c:v>
                </c:pt>
                <c:pt idx="3">
                  <c:v>FG</c:v>
                </c:pt>
                <c:pt idx="4">
                  <c:v>HI</c:v>
                </c:pt>
                <c:pt idx="5">
                  <c:v>JK</c:v>
                </c:pt>
                <c:pt idx="6">
                  <c:v>LM</c:v>
                </c:pt>
                <c:pt idx="7">
                  <c:v>NO</c:v>
                </c:pt>
              </c:strCache>
            </c:strRef>
          </c:cat>
          <c:val>
            <c:numRef>
              <c:f>'Individual Scoring Sheet'!$O$5:$O$12</c:f>
              <c:numCache>
                <c:formatCode>General</c:formatCode>
                <c:ptCount val="8"/>
                <c:pt idx="0">
                  <c:v>0.75</c:v>
                </c:pt>
                <c:pt idx="1">
                  <c:v>1.25</c:v>
                </c:pt>
                <c:pt idx="2">
                  <c:v>1.75</c:v>
                </c:pt>
                <c:pt idx="3">
                  <c:v>3</c:v>
                </c:pt>
                <c:pt idx="4">
                  <c:v>3.25</c:v>
                </c:pt>
                <c:pt idx="5">
                  <c:v>2.75</c:v>
                </c:pt>
                <c:pt idx="6">
                  <c:v>2.25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4-4017-ADAA-BEDA058A6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0"/>
                  <a:t>CSIV-32 Octant 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'Wave Plot'!$F$3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410-4660-B224-627C821FD158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410-4660-B224-627C821FD158}"/>
              </c:ext>
            </c:extLst>
          </c:dPt>
          <c:cat>
            <c:strRef>
              <c:f>'Wave Plot'!$B$4:$B$11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'Wave Plot'!$F$4:$F$12</c:f>
              <c:numCache>
                <c:formatCode>0.00</c:formatCode>
                <c:ptCount val="9"/>
                <c:pt idx="0">
                  <c:v>-1.5286709962442759</c:v>
                </c:pt>
                <c:pt idx="1">
                  <c:v>0.1977003152986028</c:v>
                </c:pt>
                <c:pt idx="2">
                  <c:v>0.51155955371367523</c:v>
                </c:pt>
                <c:pt idx="3">
                  <c:v>1.5094959523775506</c:v>
                </c:pt>
                <c:pt idx="4">
                  <c:v>2.0000626717353218</c:v>
                </c:pt>
                <c:pt idx="5">
                  <c:v>0.4870519845341158</c:v>
                </c:pt>
                <c:pt idx="6">
                  <c:v>0.11038839355934824</c:v>
                </c:pt>
                <c:pt idx="7">
                  <c:v>-1.9597749271792753</c:v>
                </c:pt>
                <c:pt idx="8">
                  <c:v>-1.5286709962442759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10-4660-B224-627C821F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-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z-score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'Wave Plot'!$F$3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ECA4-43EC-A884-EF215CB58EB9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CA4-43EC-A884-EF215CB58EB9}"/>
              </c:ext>
            </c:extLst>
          </c:dPt>
          <c:cat>
            <c:strRef>
              <c:f>'Wave Plot'!$B$4:$B$11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'Wave Plot'!$G$4:$G$12</c:f>
              <c:numCache>
                <c:formatCode>0.00</c:formatCode>
                <c:ptCount val="9"/>
                <c:pt idx="0">
                  <c:v>34.713290037557243</c:v>
                </c:pt>
                <c:pt idx="1">
                  <c:v>51.977003152986029</c:v>
                </c:pt>
                <c:pt idx="2">
                  <c:v>55.115595537136755</c:v>
                </c:pt>
                <c:pt idx="3">
                  <c:v>65.094959523775501</c:v>
                </c:pt>
                <c:pt idx="4">
                  <c:v>70.000626717353214</c:v>
                </c:pt>
                <c:pt idx="5">
                  <c:v>54.870519845341157</c:v>
                </c:pt>
                <c:pt idx="6">
                  <c:v>51.10388393559348</c:v>
                </c:pt>
                <c:pt idx="7">
                  <c:v>30.402250728207246</c:v>
                </c:pt>
                <c:pt idx="8">
                  <c:v>34.713290037557243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A4-43EC-A884-EF215CB58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9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T-score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0099"/>
              </a:solidFill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cat>
            <c:strRef>
              <c:f>'Wave Plot'!$B$4:$B$12</c:f>
              <c:strCache>
                <c:ptCount val="9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  <c:pt idx="8">
                  <c:v>90°
(+A)</c:v>
                </c:pt>
              </c:strCache>
            </c:strRef>
          </c:cat>
          <c:val>
            <c:numRef>
              <c:f>'Individual Scoring Sheet'!$O$5:$O$12</c:f>
              <c:numCache>
                <c:formatCode>General</c:formatCode>
                <c:ptCount val="8"/>
                <c:pt idx="0">
                  <c:v>0.75</c:v>
                </c:pt>
                <c:pt idx="1">
                  <c:v>1.25</c:v>
                </c:pt>
                <c:pt idx="2">
                  <c:v>1.75</c:v>
                </c:pt>
                <c:pt idx="3">
                  <c:v>3</c:v>
                </c:pt>
                <c:pt idx="4">
                  <c:v>3.25</c:v>
                </c:pt>
                <c:pt idx="5">
                  <c:v>2.75</c:v>
                </c:pt>
                <c:pt idx="6">
                  <c:v>2.25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6A7-8DFB-D68E031D7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0"/>
                  <a:t>Raw CSIV-32 Octant 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4064182132486"/>
          <c:y val="9.66914153350312E-2"/>
          <c:w val="0.81589684770160464"/>
          <c:h val="0.81224614398179906"/>
        </c:manualLayout>
      </c:layout>
      <c:scatterChart>
        <c:scatterStyle val="lineMarker"/>
        <c:varyColors val="0"/>
        <c:ser>
          <c:idx val="3"/>
          <c:order val="0"/>
          <c:tx>
            <c:strRef>
              <c:f>'Radar Plot'!$A$14</c:f>
              <c:strCache>
                <c:ptCount val="1"/>
                <c:pt idx="0">
                  <c:v>Respondent's Overall Vector</c:v>
                </c:pt>
              </c:strCache>
            </c:strRef>
          </c:tx>
          <c:spPr>
            <a:ln w="41275">
              <a:solidFill>
                <a:schemeClr val="accent5">
                  <a:lumMod val="50000"/>
                </a:schemeClr>
              </a:solidFill>
              <a:prstDash val="sysDot"/>
              <a:tailEnd type="triangle"/>
            </a:ln>
          </c:spPr>
          <c:marker>
            <c:symbol val="none"/>
          </c:marker>
          <c:xVal>
            <c:numRef>
              <c:f>'Radar Plot'!$B$15:$C$15</c:f>
              <c:numCache>
                <c:formatCode>0.00</c:formatCode>
                <c:ptCount val="2"/>
                <c:pt idx="0" formatCode="0.0">
                  <c:v>0</c:v>
                </c:pt>
                <c:pt idx="1">
                  <c:v>3.6624999999999908E-2</c:v>
                </c:pt>
              </c:numCache>
            </c:numRef>
          </c:xVal>
          <c:yVal>
            <c:numRef>
              <c:f>'Radar Plot'!$B$16:$C$16</c:f>
              <c:numCache>
                <c:formatCode>0.00</c:formatCode>
                <c:ptCount val="2"/>
                <c:pt idx="0" formatCode="0.0">
                  <c:v>0</c:v>
                </c:pt>
                <c:pt idx="1">
                  <c:v>-1.243625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2F-4EB9-B7CB-93C0061AAAE6}"/>
            </c:ext>
          </c:extLst>
        </c:ser>
        <c:ser>
          <c:idx val="0"/>
          <c:order val="1"/>
          <c:tx>
            <c:strRef>
              <c:f>'Radar Plot'!$C$3</c:f>
              <c:strCache>
                <c:ptCount val="1"/>
                <c:pt idx="0">
                  <c:v>Respondent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  <a:prstDash val="sysDot"/>
            </a:ln>
          </c:spPr>
          <c:marker>
            <c:symbol val="diamond"/>
            <c:size val="9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50000"/>
                  </a:schemeClr>
                </a:solidFill>
              </a:ln>
            </c:spPr>
          </c:marker>
          <c:xVal>
            <c:numRef>
              <c:f>'Radar Plot'!$E$4:$E$12</c:f>
              <c:numCache>
                <c:formatCode>0.0</c:formatCode>
                <c:ptCount val="9"/>
                <c:pt idx="0">
                  <c:v>7.5000000000000002E-4</c:v>
                </c:pt>
                <c:pt idx="1">
                  <c:v>0.70699999999999996</c:v>
                </c:pt>
                <c:pt idx="2">
                  <c:v>2.2477499999999999</c:v>
                </c:pt>
                <c:pt idx="3">
                  <c:v>1.9442499999999998</c:v>
                </c:pt>
                <c:pt idx="4">
                  <c:v>3.2500000000000003E-3</c:v>
                </c:pt>
                <c:pt idx="5">
                  <c:v>-2.121</c:v>
                </c:pt>
                <c:pt idx="6">
                  <c:v>-1.7482500000000001</c:v>
                </c:pt>
                <c:pt idx="7">
                  <c:v>-0.88374999999999992</c:v>
                </c:pt>
                <c:pt idx="8">
                  <c:v>7.5000000000000002E-4</c:v>
                </c:pt>
              </c:numCache>
            </c:numRef>
          </c:xVal>
          <c:yVal>
            <c:numRef>
              <c:f>'Radar Plot'!$F$4:$F$12</c:f>
              <c:numCache>
                <c:formatCode>0.0</c:formatCode>
                <c:ptCount val="9"/>
                <c:pt idx="0">
                  <c:v>0.74924999999999997</c:v>
                </c:pt>
                <c:pt idx="1">
                  <c:v>0.70699999999999996</c:v>
                </c:pt>
                <c:pt idx="2">
                  <c:v>2.2500000000000003E-3</c:v>
                </c:pt>
                <c:pt idx="3">
                  <c:v>-1.9442499999999998</c:v>
                </c:pt>
                <c:pt idx="4">
                  <c:v>-3.24675</c:v>
                </c:pt>
                <c:pt idx="5">
                  <c:v>-2.121</c:v>
                </c:pt>
                <c:pt idx="6">
                  <c:v>1.75E-3</c:v>
                </c:pt>
                <c:pt idx="7">
                  <c:v>0.88374999999999992</c:v>
                </c:pt>
                <c:pt idx="8">
                  <c:v>0.74924999999999997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2F-4EB9-B7CB-93C0061AAAE6}"/>
            </c:ext>
          </c:extLst>
        </c:ser>
        <c:ser>
          <c:idx val="1"/>
          <c:order val="2"/>
          <c:tx>
            <c:strRef>
              <c:f>'Radar Plot'!$B$3</c:f>
              <c:strCache>
                <c:ptCount val="1"/>
                <c:pt idx="0">
                  <c:v>Octant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598866F-A5C6-4537-93A8-5367EE18C2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F2F-4EB9-B7CB-93C0061AAA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CC6771-6080-470E-9B16-C9315FCBA4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F2F-4EB9-B7CB-93C0061AAA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C2B3C76-869D-465E-9876-7BE08C1650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F2F-4EB9-B7CB-93C0061AAA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3527155-B4F1-4B39-A042-58118D985B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F2F-4EB9-B7CB-93C0061AAA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B1E8608-59D4-4A48-9203-7A31A21602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F2F-4EB9-B7CB-93C0061AAA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63B6114-6F56-4759-8614-BE012E7D25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F2F-4EB9-B7CB-93C0061AAA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EF4C97C-A2B8-4FB8-8BB1-14A28E4191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F2F-4EB9-B7CB-93C0061AAAE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D7BE78A-C6CE-4834-BA05-E23D0A6956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F2F-4EB9-B7CB-93C0061AAA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'Radar Plot'!$K$4:$K$11</c:f>
              <c:numCache>
                <c:formatCode>0.0</c:formatCode>
                <c:ptCount val="8"/>
                <c:pt idx="0">
                  <c:v>4.0000000000000001E-3</c:v>
                </c:pt>
                <c:pt idx="1">
                  <c:v>2.8279999999999998</c:v>
                </c:pt>
                <c:pt idx="2">
                  <c:v>3.996</c:v>
                </c:pt>
                <c:pt idx="3">
                  <c:v>2.8279999999999998</c:v>
                </c:pt>
                <c:pt idx="4">
                  <c:v>4.0000000000000001E-3</c:v>
                </c:pt>
                <c:pt idx="5">
                  <c:v>-2.8279999999999998</c:v>
                </c:pt>
                <c:pt idx="6">
                  <c:v>-3.996</c:v>
                </c:pt>
                <c:pt idx="7">
                  <c:v>-2.8279999999999998</c:v>
                </c:pt>
              </c:numCache>
            </c:numRef>
          </c:xVal>
          <c:yVal>
            <c:numRef>
              <c:f>'Radar Plot'!$L$4:$L$11</c:f>
              <c:numCache>
                <c:formatCode>0.0</c:formatCode>
                <c:ptCount val="8"/>
                <c:pt idx="0">
                  <c:v>3.996</c:v>
                </c:pt>
                <c:pt idx="1">
                  <c:v>2.8279999999999998</c:v>
                </c:pt>
                <c:pt idx="2">
                  <c:v>4.0000000000000001E-3</c:v>
                </c:pt>
                <c:pt idx="3">
                  <c:v>-2.8279999999999998</c:v>
                </c:pt>
                <c:pt idx="4">
                  <c:v>-3.996</c:v>
                </c:pt>
                <c:pt idx="5">
                  <c:v>-2.8279999999999998</c:v>
                </c:pt>
                <c:pt idx="6">
                  <c:v>4.0000000000000001E-3</c:v>
                </c:pt>
                <c:pt idx="7">
                  <c:v>2.8279999999999998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'Radar Plot'!$B$4:$B$11</c15:f>
                <c15:dlblRangeCache>
                  <c:ptCount val="8"/>
                  <c:pt idx="0">
                    <c:v>90° (+A)</c:v>
                  </c:pt>
                  <c:pt idx="1">
                    <c:v>45°
(+A+C)</c:v>
                  </c:pt>
                  <c:pt idx="2">
                    <c:v>0°
(+C)</c:v>
                  </c:pt>
                  <c:pt idx="3">
                    <c:v>315°
(-A+C)</c:v>
                  </c:pt>
                  <c:pt idx="4">
                    <c:v>270°
(-A)</c:v>
                  </c:pt>
                  <c:pt idx="5">
                    <c:v>225°
(-A-C)</c:v>
                  </c:pt>
                  <c:pt idx="6">
                    <c:v>180°
(-C)</c:v>
                  </c:pt>
                  <c:pt idx="7">
                    <c:v>135°
(+A-C)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6F2F-4EB9-B7CB-93C0061AAAE6}"/>
            </c:ext>
          </c:extLst>
        </c:ser>
        <c:ser>
          <c:idx val="2"/>
          <c:order val="3"/>
          <c:tx>
            <c:strRef>
              <c:f>'Radar Plot'!$D$3</c:f>
              <c:strCache>
                <c:ptCount val="1"/>
                <c:pt idx="0">
                  <c:v>Norm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lgDash"/>
            </a:ln>
          </c:spPr>
          <c:marker>
            <c:symbol val="squar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xVal>
            <c:numRef>
              <c:f>'Radar Plot'!$G$4:$G$12</c:f>
              <c:numCache>
                <c:formatCode>0.0</c:formatCode>
                <c:ptCount val="9"/>
                <c:pt idx="0">
                  <c:v>1.9435289389067524E-3</c:v>
                </c:pt>
                <c:pt idx="1">
                  <c:v>1.723596663987139</c:v>
                </c:pt>
                <c:pt idx="2">
                  <c:v>2.1513834405144681</c:v>
                </c:pt>
                <c:pt idx="3">
                  <c:v>1.6571022909967823</c:v>
                </c:pt>
                <c:pt idx="4">
                  <c:v>1.5321543408360109E-3</c:v>
                </c:pt>
                <c:pt idx="5">
                  <c:v>-1.185105908360129</c:v>
                </c:pt>
                <c:pt idx="6">
                  <c:v>-1.3156043006430858</c:v>
                </c:pt>
                <c:pt idx="7">
                  <c:v>-0.76852150321543411</c:v>
                </c:pt>
                <c:pt idx="8">
                  <c:v>1.9435289389067524E-3</c:v>
                </c:pt>
              </c:numCache>
            </c:numRef>
          </c:xVal>
          <c:yVal>
            <c:numRef>
              <c:f>'Radar Plot'!$H$4:$H$12</c:f>
              <c:numCache>
                <c:formatCode>0.0</c:formatCode>
                <c:ptCount val="9"/>
                <c:pt idx="0">
                  <c:v>1.9415854099678456</c:v>
                </c:pt>
                <c:pt idx="1">
                  <c:v>1.723596663987139</c:v>
                </c:pt>
                <c:pt idx="2">
                  <c:v>2.1535369774919604E-3</c:v>
                </c:pt>
                <c:pt idx="3">
                  <c:v>-1.6571022909967823</c:v>
                </c:pt>
                <c:pt idx="4">
                  <c:v>-1.5306221864951748</c:v>
                </c:pt>
                <c:pt idx="5">
                  <c:v>-1.185105908360129</c:v>
                </c:pt>
                <c:pt idx="6">
                  <c:v>1.3169212218649507E-3</c:v>
                </c:pt>
                <c:pt idx="7">
                  <c:v>0.76852150321543411</c:v>
                </c:pt>
                <c:pt idx="8">
                  <c:v>1.9415854099678456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F2F-4EB9-B7CB-93C0061A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64032"/>
        <c:axId val="143965568"/>
      </c:scatterChart>
      <c:valAx>
        <c:axId val="143964032"/>
        <c:scaling>
          <c:orientation val="minMax"/>
          <c:max val="4"/>
          <c:min val="-4"/>
        </c:scaling>
        <c:delete val="0"/>
        <c:axPos val="b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5568"/>
        <c:crosses val="autoZero"/>
        <c:crossBetween val="midCat"/>
        <c:majorUnit val="1"/>
      </c:valAx>
      <c:valAx>
        <c:axId val="143965568"/>
        <c:scaling>
          <c:orientation val="minMax"/>
          <c:max val="4"/>
          <c:min val="-4"/>
        </c:scaling>
        <c:delete val="0"/>
        <c:axPos val="l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4032"/>
        <c:crosses val="autoZero"/>
        <c:crossBetween val="midCat"/>
        <c:majorUnit val="1"/>
      </c:valAx>
      <c:spPr>
        <a:noFill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9.972845108246196E-3"/>
          <c:y val="9.5690132446769524E-4"/>
          <c:w val="0.4410003970992909"/>
          <c:h val="0.13650602919193008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72258</xdr:rowOff>
    </xdr:from>
    <xdr:to>
      <xdr:col>9</xdr:col>
      <xdr:colOff>1077058</xdr:colOff>
      <xdr:row>29</xdr:row>
      <xdr:rowOff>102577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64AF23-BE69-4A01-AB69-40A28856D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7457</xdr:colOff>
      <xdr:row>12</xdr:row>
      <xdr:rowOff>170623</xdr:rowOff>
    </xdr:from>
    <xdr:to>
      <xdr:col>8</xdr:col>
      <xdr:colOff>345387</xdr:colOff>
      <xdr:row>32</xdr:row>
      <xdr:rowOff>18223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9AAEA0-BE74-49C8-9F96-CFAB90B20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381414</xdr:colOff>
      <xdr:row>12</xdr:row>
      <xdr:rowOff>173934</xdr:rowOff>
    </xdr:from>
    <xdr:to>
      <xdr:col>19</xdr:col>
      <xdr:colOff>497371</xdr:colOff>
      <xdr:row>32</xdr:row>
      <xdr:rowOff>21534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5C27D8-F0C8-4E93-98C5-47C5BE067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372716</xdr:colOff>
      <xdr:row>1</xdr:row>
      <xdr:rowOff>173934</xdr:rowOff>
    </xdr:from>
    <xdr:to>
      <xdr:col>18</xdr:col>
      <xdr:colOff>31473</xdr:colOff>
      <xdr:row>12</xdr:row>
      <xdr:rowOff>21534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4BB81C-59EE-42D8-97DE-D253EA072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33132</xdr:colOff>
      <xdr:row>2</xdr:row>
      <xdr:rowOff>16566</xdr:rowOff>
    </xdr:from>
    <xdr:ext cx="5731564" cy="5745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D920C-D4AA-47B2-B980-48F9A8C878D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1880-884F-499F-8021-66889FECE888}">
  <dimension ref="A1:O15"/>
  <sheetViews>
    <sheetView tabSelected="1" zoomScale="130" zoomScaleNormal="130" workbookViewId="0"/>
  </sheetViews>
  <sheetFormatPr defaultRowHeight="14.4" x14ac:dyDescent="0.3"/>
  <cols>
    <col min="1" max="8" width="8.109375" customWidth="1"/>
    <col min="9" max="9" width="6" customWidth="1"/>
    <col min="10" max="10" width="21.44140625" customWidth="1"/>
    <col min="11" max="11" width="11" customWidth="1"/>
    <col min="12" max="12" width="7.109375" customWidth="1"/>
    <col min="13" max="13" width="10.109375" customWidth="1"/>
    <col min="14" max="14" width="22.5546875" customWidth="1"/>
    <col min="15" max="15" width="10.88671875" customWidth="1"/>
    <col min="16" max="17" width="9.109375"/>
  </cols>
  <sheetData>
    <row r="1" spans="1:15" s="2" customFormat="1" x14ac:dyDescent="0.3">
      <c r="A1" s="1" t="s">
        <v>84</v>
      </c>
    </row>
    <row r="2" spans="1:15" s="2" customFormat="1" ht="15" thickBot="1" x14ac:dyDescent="0.35">
      <c r="A2" s="1" t="s">
        <v>56</v>
      </c>
    </row>
    <row r="3" spans="1:15" s="2" customFormat="1" ht="15" thickBot="1" x14ac:dyDescent="0.35">
      <c r="A3" s="85" t="s">
        <v>85</v>
      </c>
      <c r="B3" s="3"/>
      <c r="C3" s="3"/>
      <c r="D3" s="3"/>
      <c r="E3" s="3"/>
      <c r="F3" s="3"/>
      <c r="G3" s="3"/>
      <c r="H3" s="3"/>
      <c r="I3" s="3"/>
      <c r="M3" s="20"/>
      <c r="N3" s="40" t="s">
        <v>55</v>
      </c>
      <c r="O3" s="21"/>
    </row>
    <row r="4" spans="1:15" x14ac:dyDescent="0.3">
      <c r="A4" s="6" t="s">
        <v>0</v>
      </c>
      <c r="B4" s="7" t="s">
        <v>17</v>
      </c>
      <c r="C4" s="7" t="s">
        <v>0</v>
      </c>
      <c r="D4" s="7" t="s">
        <v>17</v>
      </c>
      <c r="E4" s="7" t="s">
        <v>0</v>
      </c>
      <c r="F4" s="7" t="s">
        <v>17</v>
      </c>
      <c r="G4" s="7" t="s">
        <v>0</v>
      </c>
      <c r="H4" s="12" t="s">
        <v>17</v>
      </c>
      <c r="I4" s="15" t="s">
        <v>51</v>
      </c>
      <c r="J4" s="33" t="s">
        <v>50</v>
      </c>
      <c r="K4" s="16" t="s">
        <v>52</v>
      </c>
      <c r="M4" s="22" t="s">
        <v>51</v>
      </c>
      <c r="N4" s="34" t="s">
        <v>50</v>
      </c>
      <c r="O4" s="35" t="s">
        <v>52</v>
      </c>
    </row>
    <row r="5" spans="1:15" x14ac:dyDescent="0.3">
      <c r="A5" s="8" t="s">
        <v>18</v>
      </c>
      <c r="B5" s="5">
        <v>0</v>
      </c>
      <c r="C5" s="4" t="s">
        <v>26</v>
      </c>
      <c r="D5" s="5">
        <v>1</v>
      </c>
      <c r="E5" s="4" t="s">
        <v>34</v>
      </c>
      <c r="F5" s="5">
        <v>1</v>
      </c>
      <c r="G5" s="4" t="s">
        <v>42</v>
      </c>
      <c r="H5" s="13">
        <v>1</v>
      </c>
      <c r="I5" s="31" t="s">
        <v>1</v>
      </c>
      <c r="J5" s="17" t="s">
        <v>9</v>
      </c>
      <c r="K5" s="28">
        <f t="shared" ref="K5:K12" si="0">AVERAGE(B5,D5,F5,H5)</f>
        <v>0.75</v>
      </c>
      <c r="M5" s="22" t="s">
        <v>1</v>
      </c>
      <c r="N5" s="34" t="s">
        <v>9</v>
      </c>
      <c r="O5" s="35">
        <f>AVERAGE(B5,D5,F5,H5)</f>
        <v>0.75</v>
      </c>
    </row>
    <row r="6" spans="1:15" x14ac:dyDescent="0.3">
      <c r="A6" s="8" t="s">
        <v>19</v>
      </c>
      <c r="B6" s="5">
        <v>3</v>
      </c>
      <c r="C6" s="4" t="s">
        <v>27</v>
      </c>
      <c r="D6" s="5">
        <v>4</v>
      </c>
      <c r="E6" s="4" t="s">
        <v>35</v>
      </c>
      <c r="F6" s="5">
        <v>2</v>
      </c>
      <c r="G6" s="4" t="s">
        <v>43</v>
      </c>
      <c r="H6" s="13">
        <v>3</v>
      </c>
      <c r="I6" s="31" t="s">
        <v>2</v>
      </c>
      <c r="J6" s="17" t="s">
        <v>12</v>
      </c>
      <c r="K6" s="28">
        <f t="shared" si="0"/>
        <v>3</v>
      </c>
      <c r="M6" s="22" t="s">
        <v>4</v>
      </c>
      <c r="N6" s="34" t="s">
        <v>12</v>
      </c>
      <c r="O6" s="35">
        <f>AVERAGE(B8,D8,F8,H8)</f>
        <v>1.25</v>
      </c>
    </row>
    <row r="7" spans="1:15" x14ac:dyDescent="0.3">
      <c r="A7" s="8" t="s">
        <v>20</v>
      </c>
      <c r="B7" s="5">
        <v>2</v>
      </c>
      <c r="C7" s="4" t="s">
        <v>28</v>
      </c>
      <c r="D7" s="5">
        <v>1</v>
      </c>
      <c r="E7" s="4" t="s">
        <v>36</v>
      </c>
      <c r="F7" s="5">
        <v>3</v>
      </c>
      <c r="G7" s="4" t="s">
        <v>44</v>
      </c>
      <c r="H7" s="13">
        <v>3</v>
      </c>
      <c r="I7" s="31" t="s">
        <v>3</v>
      </c>
      <c r="J7" s="17" t="s">
        <v>15</v>
      </c>
      <c r="K7" s="28">
        <f t="shared" si="0"/>
        <v>2.25</v>
      </c>
      <c r="M7" s="22" t="s">
        <v>7</v>
      </c>
      <c r="N7" s="34" t="s">
        <v>15</v>
      </c>
      <c r="O7" s="35">
        <f>AVERAGE(B11,D11,F11,H11)</f>
        <v>1.75</v>
      </c>
    </row>
    <row r="8" spans="1:15" x14ac:dyDescent="0.3">
      <c r="A8" s="8" t="s">
        <v>21</v>
      </c>
      <c r="B8" s="5">
        <v>1</v>
      </c>
      <c r="C8" s="4" t="s">
        <v>29</v>
      </c>
      <c r="D8" s="5">
        <v>2</v>
      </c>
      <c r="E8" s="4" t="s">
        <v>37</v>
      </c>
      <c r="F8" s="5">
        <v>0</v>
      </c>
      <c r="G8" s="4" t="s">
        <v>45</v>
      </c>
      <c r="H8" s="13">
        <v>2</v>
      </c>
      <c r="I8" s="31" t="s">
        <v>4</v>
      </c>
      <c r="J8" s="17" t="s">
        <v>10</v>
      </c>
      <c r="K8" s="28">
        <f t="shared" si="0"/>
        <v>1.25</v>
      </c>
      <c r="M8" s="22" t="s">
        <v>2</v>
      </c>
      <c r="N8" s="34" t="s">
        <v>10</v>
      </c>
      <c r="O8" s="35">
        <f>AVERAGE(B6,D6,F6,H6)</f>
        <v>3</v>
      </c>
    </row>
    <row r="9" spans="1:15" x14ac:dyDescent="0.3">
      <c r="A9" s="8" t="s">
        <v>22</v>
      </c>
      <c r="B9" s="5">
        <v>4</v>
      </c>
      <c r="C9" s="4" t="s">
        <v>30</v>
      </c>
      <c r="D9" s="5">
        <v>3</v>
      </c>
      <c r="E9" s="4" t="s">
        <v>38</v>
      </c>
      <c r="F9" s="5">
        <v>3</v>
      </c>
      <c r="G9" s="4" t="s">
        <v>46</v>
      </c>
      <c r="H9" s="13">
        <v>3</v>
      </c>
      <c r="I9" s="31" t="s">
        <v>5</v>
      </c>
      <c r="J9" s="17" t="s">
        <v>13</v>
      </c>
      <c r="K9" s="28">
        <f t="shared" si="0"/>
        <v>3.25</v>
      </c>
      <c r="M9" s="22" t="s">
        <v>5</v>
      </c>
      <c r="N9" s="34" t="s">
        <v>13</v>
      </c>
      <c r="O9" s="35">
        <f>AVERAGE(B9,D9,F9,H9)</f>
        <v>3.25</v>
      </c>
    </row>
    <row r="10" spans="1:15" x14ac:dyDescent="0.3">
      <c r="A10" s="8" t="s">
        <v>23</v>
      </c>
      <c r="B10" s="5">
        <v>1</v>
      </c>
      <c r="C10" s="4" t="s">
        <v>31</v>
      </c>
      <c r="D10" s="5">
        <v>0</v>
      </c>
      <c r="E10" s="4" t="s">
        <v>39</v>
      </c>
      <c r="F10" s="5">
        <v>2</v>
      </c>
      <c r="G10" s="4" t="s">
        <v>47</v>
      </c>
      <c r="H10" s="13">
        <v>1</v>
      </c>
      <c r="I10" s="31" t="s">
        <v>6</v>
      </c>
      <c r="J10" s="17" t="s">
        <v>16</v>
      </c>
      <c r="K10" s="28">
        <f t="shared" si="0"/>
        <v>1</v>
      </c>
      <c r="M10" s="22" t="s">
        <v>8</v>
      </c>
      <c r="N10" s="34" t="s">
        <v>16</v>
      </c>
      <c r="O10" s="35">
        <f>AVERAGE(B12,D12,F12,H12)</f>
        <v>2.75</v>
      </c>
    </row>
    <row r="11" spans="1:15" x14ac:dyDescent="0.3">
      <c r="A11" s="8" t="s">
        <v>24</v>
      </c>
      <c r="B11" s="5">
        <v>2</v>
      </c>
      <c r="C11" s="4" t="s">
        <v>32</v>
      </c>
      <c r="D11" s="5">
        <v>3</v>
      </c>
      <c r="E11" s="4" t="s">
        <v>40</v>
      </c>
      <c r="F11" s="5">
        <v>1</v>
      </c>
      <c r="G11" s="4" t="s">
        <v>48</v>
      </c>
      <c r="H11" s="13">
        <v>1</v>
      </c>
      <c r="I11" s="31" t="s">
        <v>7</v>
      </c>
      <c r="J11" s="17" t="s">
        <v>11</v>
      </c>
      <c r="K11" s="28">
        <f t="shared" si="0"/>
        <v>1.75</v>
      </c>
      <c r="M11" s="22" t="s">
        <v>3</v>
      </c>
      <c r="N11" s="34" t="s">
        <v>11</v>
      </c>
      <c r="O11" s="35">
        <f>AVERAGE(B7,D7,F7,H7)</f>
        <v>2.25</v>
      </c>
    </row>
    <row r="12" spans="1:15" ht="15" thickBot="1" x14ac:dyDescent="0.35">
      <c r="A12" s="9" t="s">
        <v>25</v>
      </c>
      <c r="B12" s="10">
        <v>3</v>
      </c>
      <c r="C12" s="11" t="s">
        <v>33</v>
      </c>
      <c r="D12" s="10">
        <v>2</v>
      </c>
      <c r="E12" s="11" t="s">
        <v>41</v>
      </c>
      <c r="F12" s="10">
        <v>4</v>
      </c>
      <c r="G12" s="11" t="s">
        <v>49</v>
      </c>
      <c r="H12" s="14">
        <v>2</v>
      </c>
      <c r="I12" s="31" t="s">
        <v>8</v>
      </c>
      <c r="J12" s="17" t="s">
        <v>14</v>
      </c>
      <c r="K12" s="28">
        <f t="shared" si="0"/>
        <v>2.75</v>
      </c>
      <c r="M12" s="22" t="s">
        <v>6</v>
      </c>
      <c r="N12" s="34" t="s">
        <v>14</v>
      </c>
      <c r="O12" s="35">
        <f>AVERAGE(B10,D10,F10,H10)</f>
        <v>1</v>
      </c>
    </row>
    <row r="13" spans="1:15" x14ac:dyDescent="0.3">
      <c r="I13" s="26"/>
      <c r="J13" s="17"/>
      <c r="K13" s="27"/>
      <c r="M13" s="24"/>
      <c r="N13" s="34"/>
      <c r="O13" s="23"/>
    </row>
    <row r="14" spans="1:15" x14ac:dyDescent="0.3">
      <c r="I14" s="32"/>
      <c r="J14" s="18" t="s">
        <v>53</v>
      </c>
      <c r="K14" s="28">
        <f>0.25*(K12-K8+(0.707*(K5+K11-K7-K9)))</f>
        <v>-0.15525</v>
      </c>
      <c r="M14" s="24"/>
      <c r="N14" s="36" t="s">
        <v>53</v>
      </c>
      <c r="O14" s="37">
        <f>0.25*(O10-O6+(0.707*(O5+O7-O11-O9)))</f>
        <v>-0.15525</v>
      </c>
    </row>
    <row r="15" spans="1:15" ht="15" thickBot="1" x14ac:dyDescent="0.35">
      <c r="I15" s="29"/>
      <c r="J15" s="19" t="s">
        <v>54</v>
      </c>
      <c r="K15" s="30">
        <f>0.25*(K10-K6+(0.707*(K11+K9-K7-K5)))</f>
        <v>-0.14650000000000002</v>
      </c>
      <c r="M15" s="25"/>
      <c r="N15" s="38" t="s">
        <v>54</v>
      </c>
      <c r="O15" s="39">
        <f>0.25*(O12-O8+(0.707*(O7+O9-O11-O5)))</f>
        <v>-0.14650000000000002</v>
      </c>
    </row>
  </sheetData>
  <sortState xmlns:xlrd2="http://schemas.microsoft.com/office/spreadsheetml/2017/richdata2" ref="A5:K12">
    <sortCondition ref="A4:A12"/>
  </sortState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8996-28D5-423A-9DE3-FFC2D07D7E62}">
  <dimension ref="A1:U154"/>
  <sheetViews>
    <sheetView zoomScale="115" zoomScaleNormal="115" workbookViewId="0"/>
  </sheetViews>
  <sheetFormatPr defaultColWidth="9.109375" defaultRowHeight="14.4" x14ac:dyDescent="0.3"/>
  <cols>
    <col min="1" max="7" width="11.6640625" style="54" customWidth="1"/>
    <col min="8" max="8" width="9.109375" style="48" customWidth="1"/>
    <col min="9" max="16384" width="9.109375" style="48"/>
  </cols>
  <sheetData>
    <row r="1" spans="1:21" s="41" customFormat="1" x14ac:dyDescent="0.3">
      <c r="A1" s="56" t="s">
        <v>83</v>
      </c>
    </row>
    <row r="2" spans="1:21" s="42" customFormat="1" x14ac:dyDescent="0.3">
      <c r="A2" s="55" t="s">
        <v>79</v>
      </c>
    </row>
    <row r="3" spans="1:21" x14ac:dyDescent="0.3">
      <c r="A3" s="43" t="s">
        <v>51</v>
      </c>
      <c r="B3" s="44" t="s">
        <v>50</v>
      </c>
      <c r="C3" s="45" t="s">
        <v>57</v>
      </c>
      <c r="D3" s="45" t="s">
        <v>58</v>
      </c>
      <c r="E3" s="71" t="s">
        <v>59</v>
      </c>
      <c r="F3" s="46" t="s">
        <v>60</v>
      </c>
      <c r="G3" s="46" t="s">
        <v>61</v>
      </c>
      <c r="H3" s="47"/>
      <c r="I3" s="47"/>
      <c r="J3" s="47"/>
      <c r="K3" s="47"/>
      <c r="L3" s="47"/>
      <c r="M3" s="47"/>
      <c r="N3" s="47"/>
      <c r="O3" s="47"/>
      <c r="P3" s="47"/>
      <c r="R3" s="47"/>
      <c r="S3" s="47"/>
      <c r="T3" s="47"/>
      <c r="U3" s="47"/>
    </row>
    <row r="4" spans="1:21" ht="28.8" x14ac:dyDescent="0.3">
      <c r="A4" s="49" t="s">
        <v>1</v>
      </c>
      <c r="B4" s="43" t="s">
        <v>62</v>
      </c>
      <c r="C4" s="50">
        <v>1.9435289389067523</v>
      </c>
      <c r="D4" s="50">
        <v>0.7807624674237168</v>
      </c>
      <c r="E4" s="72">
        <f>'Individual Scoring Sheet'!O5</f>
        <v>0.75</v>
      </c>
      <c r="F4" s="51">
        <f t="shared" ref="F4:F12" si="0">(E4-C4)/D4</f>
        <v>-1.5286709962442759</v>
      </c>
      <c r="G4" s="51">
        <f xml:space="preserve"> 50 + (10 *F4)</f>
        <v>34.713290037557243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ht="28.8" x14ac:dyDescent="0.3">
      <c r="A5" s="49" t="s">
        <v>4</v>
      </c>
      <c r="B5" s="43" t="s">
        <v>63</v>
      </c>
      <c r="C5" s="50">
        <v>1.08701768488746</v>
      </c>
      <c r="D5" s="50">
        <v>0.82439076976875136</v>
      </c>
      <c r="E5" s="72">
        <f>'Individual Scoring Sheet'!O6</f>
        <v>1.25</v>
      </c>
      <c r="F5" s="51">
        <f t="shared" si="0"/>
        <v>0.1977003152986028</v>
      </c>
      <c r="G5" s="51">
        <f t="shared" ref="G5:G12" si="1" xml:space="preserve"> 50 + (10 *F5)</f>
        <v>51.977003152986029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28.8" x14ac:dyDescent="0.3">
      <c r="A6" s="49" t="s">
        <v>7</v>
      </c>
      <c r="B6" s="43" t="s">
        <v>64</v>
      </c>
      <c r="C6" s="50">
        <v>1.3169212218649506</v>
      </c>
      <c r="D6" s="50">
        <v>0.84658526068198048</v>
      </c>
      <c r="E6" s="72">
        <f>'Individual Scoring Sheet'!O7</f>
        <v>1.75</v>
      </c>
      <c r="F6" s="51">
        <f t="shared" si="0"/>
        <v>0.51155955371367523</v>
      </c>
      <c r="G6" s="51">
        <f t="shared" si="1"/>
        <v>55.115595537136755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spans="1:21" ht="28.8" x14ac:dyDescent="0.3">
      <c r="A7" s="49" t="s">
        <v>2</v>
      </c>
      <c r="B7" s="43" t="s">
        <v>65</v>
      </c>
      <c r="C7" s="50">
        <v>1.6762459807073959</v>
      </c>
      <c r="D7" s="50">
        <v>0.87695102276200787</v>
      </c>
      <c r="E7" s="72">
        <f>'Individual Scoring Sheet'!O8</f>
        <v>3</v>
      </c>
      <c r="F7" s="51">
        <f t="shared" si="0"/>
        <v>1.5094959523775506</v>
      </c>
      <c r="G7" s="51">
        <f t="shared" si="1"/>
        <v>65.094959523775501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</row>
    <row r="8" spans="1:21" ht="28.8" x14ac:dyDescent="0.3">
      <c r="A8" s="49" t="s">
        <v>5</v>
      </c>
      <c r="B8" s="43" t="s">
        <v>66</v>
      </c>
      <c r="C8" s="50">
        <v>1.5321543408360108</v>
      </c>
      <c r="D8" s="50">
        <v>0.85889591533325726</v>
      </c>
      <c r="E8" s="72">
        <f>'Individual Scoring Sheet'!O9</f>
        <v>3.25</v>
      </c>
      <c r="F8" s="51">
        <f t="shared" si="0"/>
        <v>2.0000626717353218</v>
      </c>
      <c r="G8" s="51">
        <f t="shared" si="1"/>
        <v>70.000626717353214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ht="28.8" x14ac:dyDescent="0.3">
      <c r="A9" s="49" t="s">
        <v>8</v>
      </c>
      <c r="B9" s="43" t="s">
        <v>67</v>
      </c>
      <c r="C9" s="50">
        <v>2.3438504823151094</v>
      </c>
      <c r="D9" s="50">
        <v>0.83389356902710998</v>
      </c>
      <c r="E9" s="72">
        <f>'Individual Scoring Sheet'!O10</f>
        <v>2.75</v>
      </c>
      <c r="F9" s="51">
        <f t="shared" si="0"/>
        <v>0.4870519845341158</v>
      </c>
      <c r="G9" s="51">
        <f t="shared" si="1"/>
        <v>54.870519845341157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1" ht="28.8" x14ac:dyDescent="0.3">
      <c r="A10" s="49" t="s">
        <v>3</v>
      </c>
      <c r="B10" s="43" t="s">
        <v>68</v>
      </c>
      <c r="C10" s="50">
        <v>2.1535369774919602</v>
      </c>
      <c r="D10" s="50">
        <v>0.87385113051924534</v>
      </c>
      <c r="E10" s="72">
        <f>'Individual Scoring Sheet'!O11</f>
        <v>2.25</v>
      </c>
      <c r="F10" s="51">
        <f t="shared" si="0"/>
        <v>0.11038839355934824</v>
      </c>
      <c r="G10" s="51">
        <f t="shared" si="1"/>
        <v>51.10388393559348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</row>
    <row r="11" spans="1:21" ht="28.8" x14ac:dyDescent="0.3">
      <c r="A11" s="49" t="s">
        <v>6</v>
      </c>
      <c r="B11" s="43" t="s">
        <v>69</v>
      </c>
      <c r="C11" s="50">
        <v>2.4379019292604514</v>
      </c>
      <c r="D11" s="50">
        <v>0.7337076872036723</v>
      </c>
      <c r="E11" s="72">
        <f>'Individual Scoring Sheet'!O12</f>
        <v>1</v>
      </c>
      <c r="F11" s="51">
        <f t="shared" si="0"/>
        <v>-1.9597749271792753</v>
      </c>
      <c r="G11" s="51">
        <f t="shared" si="1"/>
        <v>30.402250728207246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</row>
    <row r="12" spans="1:21" ht="28.8" x14ac:dyDescent="0.3">
      <c r="A12" s="49" t="s">
        <v>1</v>
      </c>
      <c r="B12" s="43" t="s">
        <v>62</v>
      </c>
      <c r="C12" s="53">
        <v>1.9435289389067523</v>
      </c>
      <c r="D12" s="53">
        <v>0.7807624674237168</v>
      </c>
      <c r="E12" s="72">
        <f>'Individual Scoring Sheet'!O5</f>
        <v>0.75</v>
      </c>
      <c r="F12" s="51">
        <f t="shared" si="0"/>
        <v>-1.5286709962442759</v>
      </c>
      <c r="G12" s="51">
        <f t="shared" si="1"/>
        <v>34.713290037557243</v>
      </c>
    </row>
    <row r="13" spans="1:21" x14ac:dyDescent="0.3"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21" x14ac:dyDescent="0.3">
      <c r="C14" s="48"/>
      <c r="D14" s="48"/>
      <c r="E14" s="48"/>
      <c r="F14" s="48"/>
      <c r="G14" s="48"/>
    </row>
    <row r="15" spans="1:21" x14ac:dyDescent="0.3">
      <c r="A15" s="48"/>
      <c r="B15" s="48"/>
      <c r="C15" s="48"/>
      <c r="D15" s="48"/>
      <c r="E15" s="48"/>
      <c r="F15" s="48"/>
      <c r="G15" s="48"/>
    </row>
    <row r="16" spans="1:21" x14ac:dyDescent="0.3">
      <c r="A16" s="48"/>
      <c r="B16" s="48"/>
      <c r="C16" s="48"/>
      <c r="D16" s="48"/>
      <c r="E16" s="48"/>
      <c r="F16" s="48"/>
      <c r="G16" s="48"/>
    </row>
    <row r="17" spans="1:7" x14ac:dyDescent="0.3">
      <c r="A17" s="48"/>
      <c r="B17" s="48"/>
      <c r="C17" s="48"/>
      <c r="D17" s="48"/>
      <c r="E17" s="48"/>
      <c r="F17" s="48"/>
      <c r="G17" s="48"/>
    </row>
    <row r="18" spans="1:7" x14ac:dyDescent="0.3">
      <c r="A18" s="48"/>
      <c r="B18" s="48"/>
      <c r="C18" s="48"/>
      <c r="D18" s="48"/>
      <c r="E18" s="48"/>
      <c r="F18" s="48"/>
      <c r="G18" s="48"/>
    </row>
    <row r="19" spans="1:7" x14ac:dyDescent="0.3">
      <c r="A19" s="48"/>
      <c r="B19" s="48"/>
      <c r="C19" s="48"/>
      <c r="D19" s="48"/>
      <c r="E19" s="48"/>
      <c r="F19" s="48"/>
      <c r="G19" s="48"/>
    </row>
    <row r="20" spans="1:7" x14ac:dyDescent="0.3">
      <c r="A20" s="48"/>
      <c r="B20" s="48"/>
      <c r="C20" s="48"/>
      <c r="D20" s="48"/>
      <c r="E20" s="48"/>
      <c r="F20" s="48"/>
      <c r="G20" s="48"/>
    </row>
    <row r="21" spans="1:7" x14ac:dyDescent="0.3">
      <c r="A21" s="48"/>
      <c r="B21" s="48"/>
      <c r="C21" s="48"/>
      <c r="D21" s="48"/>
      <c r="E21" s="48"/>
      <c r="F21" s="48"/>
      <c r="G21" s="48"/>
    </row>
    <row r="22" spans="1:7" x14ac:dyDescent="0.3">
      <c r="A22" s="48"/>
      <c r="B22" s="48"/>
      <c r="C22" s="48"/>
      <c r="D22" s="48"/>
      <c r="E22" s="48"/>
      <c r="F22" s="48"/>
      <c r="G22" s="48"/>
    </row>
    <row r="23" spans="1:7" x14ac:dyDescent="0.3">
      <c r="A23" s="48"/>
      <c r="B23" s="48"/>
      <c r="C23" s="48"/>
      <c r="D23" s="48"/>
      <c r="E23" s="48"/>
      <c r="F23" s="48"/>
      <c r="G23" s="48"/>
    </row>
    <row r="24" spans="1:7" x14ac:dyDescent="0.3">
      <c r="A24" s="48"/>
      <c r="B24" s="48"/>
      <c r="C24" s="48"/>
      <c r="D24" s="48"/>
      <c r="E24" s="48"/>
      <c r="F24" s="48"/>
      <c r="G24" s="48"/>
    </row>
    <row r="25" spans="1:7" x14ac:dyDescent="0.3">
      <c r="B25" s="48"/>
      <c r="C25" s="48"/>
      <c r="D25" s="48"/>
      <c r="E25" s="48"/>
      <c r="F25" s="48"/>
      <c r="G25" s="48"/>
    </row>
    <row r="26" spans="1:7" x14ac:dyDescent="0.3">
      <c r="C26" s="48"/>
      <c r="D26" s="48"/>
    </row>
    <row r="27" spans="1:7" x14ac:dyDescent="0.3">
      <c r="C27" s="48"/>
      <c r="D27" s="48"/>
    </row>
    <row r="28" spans="1:7" x14ac:dyDescent="0.3">
      <c r="C28" s="48"/>
      <c r="D28" s="48"/>
    </row>
    <row r="29" spans="1:7" x14ac:dyDescent="0.3">
      <c r="C29" s="48"/>
      <c r="D29" s="48"/>
    </row>
    <row r="30" spans="1:7" x14ac:dyDescent="0.3">
      <c r="C30" s="48"/>
      <c r="D30" s="48"/>
    </row>
    <row r="31" spans="1:7" x14ac:dyDescent="0.3">
      <c r="C31" s="48"/>
      <c r="D31" s="48"/>
    </row>
    <row r="32" spans="1:7" x14ac:dyDescent="0.3">
      <c r="C32" s="48"/>
      <c r="D32" s="48"/>
    </row>
    <row r="33" spans="3:4" x14ac:dyDescent="0.3">
      <c r="C33" s="48"/>
      <c r="D33" s="48"/>
    </row>
    <row r="34" spans="3:4" x14ac:dyDescent="0.3">
      <c r="C34" s="48"/>
      <c r="D34" s="48"/>
    </row>
    <row r="35" spans="3:4" x14ac:dyDescent="0.3">
      <c r="C35" s="48"/>
      <c r="D35" s="48"/>
    </row>
    <row r="36" spans="3:4" x14ac:dyDescent="0.3">
      <c r="C36" s="48"/>
      <c r="D36" s="48"/>
    </row>
    <row r="37" spans="3:4" x14ac:dyDescent="0.3">
      <c r="C37" s="48"/>
      <c r="D37" s="48"/>
    </row>
    <row r="38" spans="3:4" x14ac:dyDescent="0.3">
      <c r="C38" s="48"/>
      <c r="D38" s="48"/>
    </row>
    <row r="39" spans="3:4" x14ac:dyDescent="0.3">
      <c r="C39" s="48"/>
      <c r="D39" s="48"/>
    </row>
    <row r="40" spans="3:4" x14ac:dyDescent="0.3">
      <c r="C40" s="48"/>
      <c r="D40" s="48"/>
    </row>
    <row r="41" spans="3:4" x14ac:dyDescent="0.3">
      <c r="C41" s="48"/>
      <c r="D41" s="48"/>
    </row>
    <row r="42" spans="3:4" x14ac:dyDescent="0.3">
      <c r="C42" s="48"/>
      <c r="D42" s="48"/>
    </row>
    <row r="43" spans="3:4" x14ac:dyDescent="0.3">
      <c r="C43" s="48"/>
      <c r="D43" s="48"/>
    </row>
    <row r="44" spans="3:4" x14ac:dyDescent="0.3">
      <c r="C44" s="48"/>
      <c r="D44" s="48"/>
    </row>
    <row r="45" spans="3:4" x14ac:dyDescent="0.3">
      <c r="C45" s="48"/>
      <c r="D45" s="48"/>
    </row>
    <row r="46" spans="3:4" x14ac:dyDescent="0.3">
      <c r="C46" s="48"/>
      <c r="D46" s="48"/>
    </row>
    <row r="47" spans="3:4" x14ac:dyDescent="0.3">
      <c r="C47" s="48"/>
      <c r="D47" s="48"/>
    </row>
    <row r="48" spans="3:4" x14ac:dyDescent="0.3">
      <c r="C48" s="48"/>
      <c r="D48" s="48"/>
    </row>
    <row r="49" spans="3:4" x14ac:dyDescent="0.3">
      <c r="C49" s="48"/>
      <c r="D49" s="48"/>
    </row>
    <row r="50" spans="3:4" x14ac:dyDescent="0.3">
      <c r="C50" s="48"/>
      <c r="D50" s="48"/>
    </row>
    <row r="51" spans="3:4" x14ac:dyDescent="0.3">
      <c r="C51" s="48"/>
      <c r="D51" s="48"/>
    </row>
    <row r="52" spans="3:4" x14ac:dyDescent="0.3">
      <c r="C52" s="48"/>
      <c r="D52" s="48"/>
    </row>
    <row r="53" spans="3:4" x14ac:dyDescent="0.3">
      <c r="C53" s="48"/>
      <c r="D53" s="48"/>
    </row>
    <row r="54" spans="3:4" x14ac:dyDescent="0.3">
      <c r="C54" s="48"/>
      <c r="D54" s="48"/>
    </row>
    <row r="55" spans="3:4" x14ac:dyDescent="0.3">
      <c r="C55" s="48"/>
      <c r="D55" s="48"/>
    </row>
    <row r="56" spans="3:4" x14ac:dyDescent="0.3">
      <c r="C56" s="48"/>
      <c r="D56" s="48"/>
    </row>
    <row r="57" spans="3:4" x14ac:dyDescent="0.3">
      <c r="C57" s="48"/>
      <c r="D57" s="48"/>
    </row>
    <row r="58" spans="3:4" x14ac:dyDescent="0.3">
      <c r="C58" s="48"/>
      <c r="D58" s="48"/>
    </row>
    <row r="59" spans="3:4" x14ac:dyDescent="0.3">
      <c r="C59" s="48"/>
      <c r="D59" s="48"/>
    </row>
    <row r="60" spans="3:4" x14ac:dyDescent="0.3">
      <c r="C60" s="48"/>
      <c r="D60" s="48"/>
    </row>
    <row r="61" spans="3:4" x14ac:dyDescent="0.3">
      <c r="C61" s="48"/>
      <c r="D61" s="48"/>
    </row>
    <row r="62" spans="3:4" x14ac:dyDescent="0.3">
      <c r="C62" s="48"/>
      <c r="D62" s="48"/>
    </row>
    <row r="63" spans="3:4" x14ac:dyDescent="0.3">
      <c r="C63" s="48"/>
      <c r="D63" s="48"/>
    </row>
    <row r="64" spans="3:4" x14ac:dyDescent="0.3">
      <c r="C64" s="48"/>
      <c r="D64" s="48"/>
    </row>
    <row r="65" spans="3:4" x14ac:dyDescent="0.3">
      <c r="C65" s="48"/>
      <c r="D65" s="48"/>
    </row>
    <row r="66" spans="3:4" x14ac:dyDescent="0.3">
      <c r="C66" s="48"/>
      <c r="D66" s="48"/>
    </row>
    <row r="67" spans="3:4" x14ac:dyDescent="0.3">
      <c r="C67" s="48"/>
      <c r="D67" s="48"/>
    </row>
    <row r="68" spans="3:4" x14ac:dyDescent="0.3">
      <c r="C68" s="48"/>
      <c r="D68" s="48"/>
    </row>
    <row r="69" spans="3:4" x14ac:dyDescent="0.3">
      <c r="C69" s="48"/>
      <c r="D69" s="48"/>
    </row>
    <row r="70" spans="3:4" x14ac:dyDescent="0.3">
      <c r="C70" s="48"/>
      <c r="D70" s="48"/>
    </row>
    <row r="71" spans="3:4" x14ac:dyDescent="0.3">
      <c r="C71" s="48"/>
      <c r="D71" s="48"/>
    </row>
    <row r="72" spans="3:4" x14ac:dyDescent="0.3">
      <c r="C72" s="48"/>
      <c r="D72" s="48"/>
    </row>
    <row r="73" spans="3:4" x14ac:dyDescent="0.3">
      <c r="C73" s="48"/>
      <c r="D73" s="48"/>
    </row>
    <row r="74" spans="3:4" x14ac:dyDescent="0.3">
      <c r="C74" s="48"/>
      <c r="D74" s="48"/>
    </row>
    <row r="75" spans="3:4" x14ac:dyDescent="0.3">
      <c r="C75" s="48"/>
      <c r="D75" s="48"/>
    </row>
    <row r="76" spans="3:4" x14ac:dyDescent="0.3">
      <c r="C76" s="48"/>
      <c r="D76" s="48"/>
    </row>
    <row r="77" spans="3:4" x14ac:dyDescent="0.3">
      <c r="C77" s="48"/>
      <c r="D77" s="48"/>
    </row>
    <row r="78" spans="3:4" x14ac:dyDescent="0.3">
      <c r="C78" s="48"/>
      <c r="D78" s="48"/>
    </row>
    <row r="79" spans="3:4" x14ac:dyDescent="0.3">
      <c r="C79" s="48"/>
      <c r="D79" s="48"/>
    </row>
    <row r="80" spans="3:4" x14ac:dyDescent="0.3">
      <c r="C80" s="48"/>
      <c r="D80" s="48"/>
    </row>
    <row r="81" spans="3:4" x14ac:dyDescent="0.3">
      <c r="C81" s="48"/>
      <c r="D81" s="48"/>
    </row>
    <row r="82" spans="3:4" x14ac:dyDescent="0.3">
      <c r="C82" s="48"/>
      <c r="D82" s="48"/>
    </row>
    <row r="83" spans="3:4" x14ac:dyDescent="0.3">
      <c r="C83" s="48"/>
      <c r="D83" s="48"/>
    </row>
    <row r="84" spans="3:4" x14ac:dyDescent="0.3">
      <c r="C84" s="48"/>
      <c r="D84" s="48"/>
    </row>
    <row r="85" spans="3:4" x14ac:dyDescent="0.3">
      <c r="C85" s="48"/>
      <c r="D85" s="48"/>
    </row>
    <row r="86" spans="3:4" x14ac:dyDescent="0.3">
      <c r="C86" s="48"/>
      <c r="D86" s="48"/>
    </row>
    <row r="87" spans="3:4" x14ac:dyDescent="0.3">
      <c r="C87" s="48"/>
      <c r="D87" s="48"/>
    </row>
    <row r="88" spans="3:4" x14ac:dyDescent="0.3">
      <c r="C88" s="48"/>
      <c r="D88" s="48"/>
    </row>
    <row r="89" spans="3:4" x14ac:dyDescent="0.3">
      <c r="C89" s="48"/>
      <c r="D89" s="48"/>
    </row>
    <row r="90" spans="3:4" x14ac:dyDescent="0.3">
      <c r="C90" s="48"/>
      <c r="D90" s="48"/>
    </row>
    <row r="91" spans="3:4" x14ac:dyDescent="0.3">
      <c r="C91" s="48"/>
      <c r="D91" s="48"/>
    </row>
    <row r="92" spans="3:4" x14ac:dyDescent="0.3">
      <c r="C92" s="48"/>
      <c r="D92" s="48"/>
    </row>
    <row r="93" spans="3:4" x14ac:dyDescent="0.3">
      <c r="C93" s="48"/>
      <c r="D93" s="48"/>
    </row>
    <row r="94" spans="3:4" x14ac:dyDescent="0.3">
      <c r="C94" s="48"/>
      <c r="D94" s="48"/>
    </row>
    <row r="95" spans="3:4" x14ac:dyDescent="0.3">
      <c r="C95" s="48"/>
      <c r="D95" s="48"/>
    </row>
    <row r="96" spans="3:4" x14ac:dyDescent="0.3">
      <c r="C96" s="48"/>
      <c r="D96" s="48"/>
    </row>
    <row r="97" spans="3:4" x14ac:dyDescent="0.3">
      <c r="C97" s="48"/>
      <c r="D97" s="48"/>
    </row>
    <row r="98" spans="3:4" x14ac:dyDescent="0.3">
      <c r="C98" s="48"/>
      <c r="D98" s="48"/>
    </row>
    <row r="99" spans="3:4" x14ac:dyDescent="0.3">
      <c r="C99" s="48"/>
      <c r="D99" s="48"/>
    </row>
    <row r="100" spans="3:4" x14ac:dyDescent="0.3">
      <c r="C100" s="48"/>
      <c r="D100" s="48"/>
    </row>
    <row r="101" spans="3:4" x14ac:dyDescent="0.3">
      <c r="C101" s="48"/>
      <c r="D101" s="48"/>
    </row>
    <row r="102" spans="3:4" x14ac:dyDescent="0.3">
      <c r="C102" s="48"/>
      <c r="D102" s="48"/>
    </row>
    <row r="103" spans="3:4" x14ac:dyDescent="0.3">
      <c r="C103" s="48"/>
      <c r="D103" s="48"/>
    </row>
    <row r="104" spans="3:4" x14ac:dyDescent="0.3">
      <c r="C104" s="48"/>
      <c r="D104" s="48"/>
    </row>
    <row r="105" spans="3:4" x14ac:dyDescent="0.3">
      <c r="C105" s="48"/>
      <c r="D105" s="48"/>
    </row>
    <row r="106" spans="3:4" x14ac:dyDescent="0.3">
      <c r="C106" s="48"/>
      <c r="D106" s="48"/>
    </row>
    <row r="107" spans="3:4" x14ac:dyDescent="0.3">
      <c r="C107" s="48"/>
      <c r="D107" s="48"/>
    </row>
    <row r="108" spans="3:4" x14ac:dyDescent="0.3">
      <c r="C108" s="48"/>
      <c r="D108" s="48"/>
    </row>
    <row r="109" spans="3:4" x14ac:dyDescent="0.3">
      <c r="C109" s="48"/>
      <c r="D109" s="48"/>
    </row>
    <row r="110" spans="3:4" x14ac:dyDescent="0.3">
      <c r="C110" s="48"/>
      <c r="D110" s="48"/>
    </row>
    <row r="111" spans="3:4" x14ac:dyDescent="0.3">
      <c r="C111" s="48"/>
      <c r="D111" s="48"/>
    </row>
    <row r="112" spans="3:4" x14ac:dyDescent="0.3">
      <c r="C112" s="48"/>
      <c r="D112" s="48"/>
    </row>
    <row r="113" spans="3:4" x14ac:dyDescent="0.3">
      <c r="C113" s="48"/>
      <c r="D113" s="48"/>
    </row>
    <row r="114" spans="3:4" x14ac:dyDescent="0.3">
      <c r="C114" s="48"/>
      <c r="D114" s="48"/>
    </row>
    <row r="115" spans="3:4" x14ac:dyDescent="0.3">
      <c r="C115" s="48"/>
      <c r="D115" s="48"/>
    </row>
    <row r="116" spans="3:4" x14ac:dyDescent="0.3">
      <c r="C116" s="48"/>
      <c r="D116" s="48"/>
    </row>
    <row r="117" spans="3:4" x14ac:dyDescent="0.3">
      <c r="C117" s="48"/>
      <c r="D117" s="48"/>
    </row>
    <row r="118" spans="3:4" x14ac:dyDescent="0.3">
      <c r="C118" s="48"/>
      <c r="D118" s="48"/>
    </row>
    <row r="119" spans="3:4" x14ac:dyDescent="0.3">
      <c r="C119" s="48"/>
      <c r="D119" s="48"/>
    </row>
    <row r="120" spans="3:4" x14ac:dyDescent="0.3">
      <c r="C120" s="48"/>
      <c r="D120" s="48"/>
    </row>
    <row r="121" spans="3:4" x14ac:dyDescent="0.3">
      <c r="C121" s="48"/>
      <c r="D121" s="48"/>
    </row>
    <row r="122" spans="3:4" x14ac:dyDescent="0.3">
      <c r="C122" s="48"/>
      <c r="D122" s="48"/>
    </row>
    <row r="123" spans="3:4" x14ac:dyDescent="0.3">
      <c r="C123" s="48"/>
      <c r="D123" s="48"/>
    </row>
    <row r="124" spans="3:4" x14ac:dyDescent="0.3">
      <c r="C124" s="48"/>
      <c r="D124" s="48"/>
    </row>
    <row r="125" spans="3:4" x14ac:dyDescent="0.3">
      <c r="C125" s="48"/>
      <c r="D125" s="48"/>
    </row>
    <row r="126" spans="3:4" x14ac:dyDescent="0.3">
      <c r="C126" s="48"/>
      <c r="D126" s="48"/>
    </row>
    <row r="127" spans="3:4" x14ac:dyDescent="0.3">
      <c r="C127" s="48"/>
      <c r="D127" s="48"/>
    </row>
    <row r="128" spans="3:4" x14ac:dyDescent="0.3">
      <c r="C128" s="48"/>
      <c r="D128" s="48"/>
    </row>
    <row r="129" spans="3:4" x14ac:dyDescent="0.3">
      <c r="C129" s="48"/>
      <c r="D129" s="48"/>
    </row>
    <row r="130" spans="3:4" x14ac:dyDescent="0.3">
      <c r="C130" s="48"/>
      <c r="D130" s="48"/>
    </row>
    <row r="131" spans="3:4" x14ac:dyDescent="0.3">
      <c r="C131" s="48"/>
      <c r="D131" s="48"/>
    </row>
    <row r="132" spans="3:4" x14ac:dyDescent="0.3">
      <c r="C132" s="48"/>
      <c r="D132" s="48"/>
    </row>
    <row r="133" spans="3:4" x14ac:dyDescent="0.3">
      <c r="C133" s="48"/>
      <c r="D133" s="48"/>
    </row>
    <row r="134" spans="3:4" x14ac:dyDescent="0.3">
      <c r="C134" s="48"/>
      <c r="D134" s="48"/>
    </row>
    <row r="135" spans="3:4" x14ac:dyDescent="0.3">
      <c r="C135" s="48"/>
      <c r="D135" s="48"/>
    </row>
    <row r="136" spans="3:4" x14ac:dyDescent="0.3">
      <c r="C136" s="48"/>
      <c r="D136" s="48"/>
    </row>
    <row r="137" spans="3:4" x14ac:dyDescent="0.3">
      <c r="C137" s="48"/>
      <c r="D137" s="48"/>
    </row>
    <row r="138" spans="3:4" x14ac:dyDescent="0.3">
      <c r="C138" s="48"/>
      <c r="D138" s="48"/>
    </row>
    <row r="139" spans="3:4" x14ac:dyDescent="0.3">
      <c r="C139" s="48"/>
      <c r="D139" s="48"/>
    </row>
    <row r="140" spans="3:4" x14ac:dyDescent="0.3">
      <c r="C140" s="48"/>
      <c r="D140" s="48"/>
    </row>
    <row r="141" spans="3:4" x14ac:dyDescent="0.3">
      <c r="C141" s="48"/>
      <c r="D141" s="48"/>
    </row>
    <row r="142" spans="3:4" x14ac:dyDescent="0.3">
      <c r="C142" s="48"/>
      <c r="D142" s="48"/>
    </row>
    <row r="143" spans="3:4" x14ac:dyDescent="0.3">
      <c r="C143" s="48"/>
      <c r="D143" s="48"/>
    </row>
    <row r="144" spans="3:4" x14ac:dyDescent="0.3">
      <c r="C144" s="48"/>
      <c r="D144" s="48"/>
    </row>
    <row r="145" spans="3:4" x14ac:dyDescent="0.3">
      <c r="C145" s="48"/>
      <c r="D145" s="48"/>
    </row>
    <row r="146" spans="3:4" x14ac:dyDescent="0.3">
      <c r="C146" s="48"/>
      <c r="D146" s="48"/>
    </row>
    <row r="147" spans="3:4" x14ac:dyDescent="0.3">
      <c r="C147" s="48"/>
      <c r="D147" s="48"/>
    </row>
    <row r="148" spans="3:4" x14ac:dyDescent="0.3">
      <c r="C148" s="48"/>
      <c r="D148" s="48"/>
    </row>
    <row r="149" spans="3:4" x14ac:dyDescent="0.3">
      <c r="C149" s="48"/>
      <c r="D149" s="48"/>
    </row>
    <row r="150" spans="3:4" x14ac:dyDescent="0.3">
      <c r="C150" s="48"/>
      <c r="D150" s="48"/>
    </row>
    <row r="151" spans="3:4" x14ac:dyDescent="0.3">
      <c r="C151" s="48"/>
      <c r="D151" s="48"/>
    </row>
    <row r="152" spans="3:4" x14ac:dyDescent="0.3">
      <c r="C152" s="48"/>
      <c r="D152" s="48"/>
    </row>
    <row r="153" spans="3:4" x14ac:dyDescent="0.3">
      <c r="C153" s="48"/>
      <c r="D153" s="48"/>
    </row>
    <row r="154" spans="3:4" x14ac:dyDescent="0.3">
      <c r="C154" s="48"/>
      <c r="D154" s="4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0A48-0502-4C47-B442-D62119D73854}">
  <dimension ref="A1:L73"/>
  <sheetViews>
    <sheetView zoomScale="115" zoomScaleNormal="115" workbookViewId="0"/>
  </sheetViews>
  <sheetFormatPr defaultColWidth="9.109375" defaultRowHeight="14.4" x14ac:dyDescent="0.3"/>
  <cols>
    <col min="1" max="1" width="9.88671875" style="57" customWidth="1"/>
    <col min="2" max="2" width="10.88671875" style="61" customWidth="1"/>
    <col min="3" max="3" width="12" style="60" customWidth="1"/>
    <col min="4" max="4" width="9.44140625" style="60" customWidth="1"/>
    <col min="5" max="8" width="5.6640625" style="60" customWidth="1"/>
    <col min="9" max="10" width="8.33203125" style="60" customWidth="1"/>
    <col min="11" max="12" width="7.5546875" style="60" customWidth="1"/>
    <col min="13" max="16384" width="9.109375" style="59"/>
  </cols>
  <sheetData>
    <row r="1" spans="1:12" s="41" customFormat="1" x14ac:dyDescent="0.3">
      <c r="A1" s="56" t="s">
        <v>83</v>
      </c>
    </row>
    <row r="2" spans="1:12" s="42" customFormat="1" x14ac:dyDescent="0.3">
      <c r="A2" s="55" t="s">
        <v>82</v>
      </c>
    </row>
    <row r="3" spans="1:12" ht="13.5" customHeight="1" x14ac:dyDescent="0.3">
      <c r="A3" s="58" t="s">
        <v>51</v>
      </c>
      <c r="B3" s="70" t="s">
        <v>50</v>
      </c>
      <c r="C3" s="71" t="s">
        <v>59</v>
      </c>
      <c r="D3" s="68" t="s">
        <v>73</v>
      </c>
      <c r="E3" s="69" t="s">
        <v>76</v>
      </c>
      <c r="F3" s="69" t="s">
        <v>75</v>
      </c>
      <c r="G3" s="69" t="s">
        <v>76</v>
      </c>
      <c r="H3" s="69" t="s">
        <v>75</v>
      </c>
      <c r="I3" s="69" t="s">
        <v>78</v>
      </c>
      <c r="J3" s="69" t="s">
        <v>77</v>
      </c>
      <c r="K3" s="69" t="s">
        <v>76</v>
      </c>
      <c r="L3" s="69" t="s">
        <v>75</v>
      </c>
    </row>
    <row r="4" spans="1:12" ht="15" customHeight="1" x14ac:dyDescent="0.3">
      <c r="A4" s="49" t="s">
        <v>1</v>
      </c>
      <c r="B4" s="68" t="s">
        <v>72</v>
      </c>
      <c r="C4" s="73">
        <f>'Individual Scoring Sheet'!O5</f>
        <v>0.75</v>
      </c>
      <c r="D4" s="67">
        <v>1.9435289389067523</v>
      </c>
      <c r="E4" s="66">
        <f t="shared" ref="E4:E12" si="0">C4*I4</f>
        <v>7.5000000000000002E-4</v>
      </c>
      <c r="F4" s="66">
        <f t="shared" ref="F4:F12" si="1">C4*J4</f>
        <v>0.74924999999999997</v>
      </c>
      <c r="G4" s="66">
        <f t="shared" ref="G4:G12" si="2">D4*I4</f>
        <v>1.9435289389067524E-3</v>
      </c>
      <c r="H4" s="66">
        <f t="shared" ref="H4:H12" si="3">D4*J4</f>
        <v>1.9415854099678456</v>
      </c>
      <c r="I4" s="65">
        <v>1E-3</v>
      </c>
      <c r="J4" s="65">
        <v>0.999</v>
      </c>
      <c r="K4" s="65">
        <v>4.0000000000000001E-3</v>
      </c>
      <c r="L4" s="65">
        <v>3.996</v>
      </c>
    </row>
    <row r="5" spans="1:12" ht="15.75" customHeight="1" x14ac:dyDescent="0.3">
      <c r="A5" s="49" t="s">
        <v>6</v>
      </c>
      <c r="B5" s="68" t="s">
        <v>69</v>
      </c>
      <c r="C5" s="73">
        <f>'Individual Scoring Sheet'!O12</f>
        <v>1</v>
      </c>
      <c r="D5" s="67">
        <v>2.4379019292604514</v>
      </c>
      <c r="E5" s="66">
        <f t="shared" si="0"/>
        <v>0.70699999999999996</v>
      </c>
      <c r="F5" s="66">
        <f t="shared" si="1"/>
        <v>0.70699999999999996</v>
      </c>
      <c r="G5" s="66">
        <f t="shared" si="2"/>
        <v>1.723596663987139</v>
      </c>
      <c r="H5" s="66">
        <f t="shared" si="3"/>
        <v>1.723596663987139</v>
      </c>
      <c r="I5" s="65">
        <v>0.70699999999999996</v>
      </c>
      <c r="J5" s="65">
        <v>0.70699999999999996</v>
      </c>
      <c r="K5" s="65">
        <v>2.8279999999999998</v>
      </c>
      <c r="L5" s="65">
        <v>2.8279999999999998</v>
      </c>
    </row>
    <row r="6" spans="1:12" ht="15.75" customHeight="1" x14ac:dyDescent="0.3">
      <c r="A6" s="49" t="s">
        <v>3</v>
      </c>
      <c r="B6" s="68" t="s">
        <v>68</v>
      </c>
      <c r="C6" s="73">
        <f>'Individual Scoring Sheet'!O11</f>
        <v>2.25</v>
      </c>
      <c r="D6" s="67">
        <v>2.1535369774919602</v>
      </c>
      <c r="E6" s="66">
        <f t="shared" si="0"/>
        <v>2.2477499999999999</v>
      </c>
      <c r="F6" s="66">
        <f t="shared" si="1"/>
        <v>2.2500000000000003E-3</v>
      </c>
      <c r="G6" s="66">
        <f t="shared" si="2"/>
        <v>2.1513834405144681</v>
      </c>
      <c r="H6" s="66">
        <f t="shared" si="3"/>
        <v>2.1535369774919604E-3</v>
      </c>
      <c r="I6" s="65">
        <v>0.999</v>
      </c>
      <c r="J6" s="65">
        <v>1E-3</v>
      </c>
      <c r="K6" s="65">
        <v>3.996</v>
      </c>
      <c r="L6" s="65">
        <v>4.0000000000000001E-3</v>
      </c>
    </row>
    <row r="7" spans="1:12" ht="15.75" customHeight="1" x14ac:dyDescent="0.3">
      <c r="A7" s="49" t="s">
        <v>8</v>
      </c>
      <c r="B7" s="68" t="s">
        <v>67</v>
      </c>
      <c r="C7" s="73">
        <f>'Individual Scoring Sheet'!O10</f>
        <v>2.75</v>
      </c>
      <c r="D7" s="67">
        <v>2.3438504823151094</v>
      </c>
      <c r="E7" s="66">
        <f t="shared" si="0"/>
        <v>1.9442499999999998</v>
      </c>
      <c r="F7" s="66">
        <f t="shared" si="1"/>
        <v>-1.9442499999999998</v>
      </c>
      <c r="G7" s="66">
        <f t="shared" si="2"/>
        <v>1.6571022909967823</v>
      </c>
      <c r="H7" s="66">
        <f t="shared" si="3"/>
        <v>-1.6571022909967823</v>
      </c>
      <c r="I7" s="65">
        <v>0.70699999999999996</v>
      </c>
      <c r="J7" s="65">
        <v>-0.70699999999999996</v>
      </c>
      <c r="K7" s="65">
        <v>2.8279999999999998</v>
      </c>
      <c r="L7" s="65">
        <v>-2.8279999999999998</v>
      </c>
    </row>
    <row r="8" spans="1:12" ht="15.75" customHeight="1" x14ac:dyDescent="0.3">
      <c r="A8" s="49" t="s">
        <v>5</v>
      </c>
      <c r="B8" s="68" t="s">
        <v>66</v>
      </c>
      <c r="C8" s="73">
        <f>'Individual Scoring Sheet'!O9</f>
        <v>3.25</v>
      </c>
      <c r="D8" s="67">
        <v>1.5321543408360108</v>
      </c>
      <c r="E8" s="66">
        <f t="shared" si="0"/>
        <v>3.2500000000000003E-3</v>
      </c>
      <c r="F8" s="66">
        <f t="shared" si="1"/>
        <v>-3.24675</v>
      </c>
      <c r="G8" s="66">
        <f t="shared" si="2"/>
        <v>1.5321543408360109E-3</v>
      </c>
      <c r="H8" s="66">
        <f t="shared" si="3"/>
        <v>-1.5306221864951748</v>
      </c>
      <c r="I8" s="65">
        <v>1E-3</v>
      </c>
      <c r="J8" s="65">
        <v>-0.999</v>
      </c>
      <c r="K8" s="65">
        <v>4.0000000000000001E-3</v>
      </c>
      <c r="L8" s="65">
        <v>-3.996</v>
      </c>
    </row>
    <row r="9" spans="1:12" ht="15.75" customHeight="1" x14ac:dyDescent="0.3">
      <c r="A9" s="49" t="s">
        <v>2</v>
      </c>
      <c r="B9" s="68" t="s">
        <v>65</v>
      </c>
      <c r="C9" s="73">
        <f>'Individual Scoring Sheet'!O8</f>
        <v>3</v>
      </c>
      <c r="D9" s="67">
        <v>1.6762459807073959</v>
      </c>
      <c r="E9" s="66">
        <f t="shared" si="0"/>
        <v>-2.121</v>
      </c>
      <c r="F9" s="66">
        <f t="shared" si="1"/>
        <v>-2.121</v>
      </c>
      <c r="G9" s="66">
        <f t="shared" si="2"/>
        <v>-1.185105908360129</v>
      </c>
      <c r="H9" s="66">
        <f t="shared" si="3"/>
        <v>-1.185105908360129</v>
      </c>
      <c r="I9" s="65">
        <v>-0.70699999999999996</v>
      </c>
      <c r="J9" s="65">
        <v>-0.70699999999999996</v>
      </c>
      <c r="K9" s="65">
        <v>-2.8279999999999998</v>
      </c>
      <c r="L9" s="65">
        <v>-2.8279999999999998</v>
      </c>
    </row>
    <row r="10" spans="1:12" ht="15.75" customHeight="1" x14ac:dyDescent="0.3">
      <c r="A10" s="49" t="s">
        <v>7</v>
      </c>
      <c r="B10" s="68" t="s">
        <v>64</v>
      </c>
      <c r="C10" s="73">
        <f>'Individual Scoring Sheet'!O7</f>
        <v>1.75</v>
      </c>
      <c r="D10" s="67">
        <v>1.3169212218649506</v>
      </c>
      <c r="E10" s="66">
        <f t="shared" si="0"/>
        <v>-1.7482500000000001</v>
      </c>
      <c r="F10" s="66">
        <f t="shared" si="1"/>
        <v>1.75E-3</v>
      </c>
      <c r="G10" s="66">
        <f t="shared" si="2"/>
        <v>-1.3156043006430858</v>
      </c>
      <c r="H10" s="66">
        <f t="shared" si="3"/>
        <v>1.3169212218649507E-3</v>
      </c>
      <c r="I10" s="65">
        <v>-0.999</v>
      </c>
      <c r="J10" s="65">
        <v>1E-3</v>
      </c>
      <c r="K10" s="65">
        <v>-3.996</v>
      </c>
      <c r="L10" s="65">
        <v>4.0000000000000001E-3</v>
      </c>
    </row>
    <row r="11" spans="1:12" ht="15.75" customHeight="1" x14ac:dyDescent="0.3">
      <c r="A11" s="49" t="s">
        <v>4</v>
      </c>
      <c r="B11" s="68" t="s">
        <v>63</v>
      </c>
      <c r="C11" s="73">
        <f>'Individual Scoring Sheet'!O6</f>
        <v>1.25</v>
      </c>
      <c r="D11" s="67">
        <v>1.08701768488746</v>
      </c>
      <c r="E11" s="66">
        <f t="shared" si="0"/>
        <v>-0.88374999999999992</v>
      </c>
      <c r="F11" s="66">
        <f t="shared" si="1"/>
        <v>0.88374999999999992</v>
      </c>
      <c r="G11" s="66">
        <f t="shared" si="2"/>
        <v>-0.76852150321543411</v>
      </c>
      <c r="H11" s="66">
        <f t="shared" si="3"/>
        <v>0.76852150321543411</v>
      </c>
      <c r="I11" s="65">
        <v>-0.70699999999999996</v>
      </c>
      <c r="J11" s="65">
        <v>0.70699999999999996</v>
      </c>
      <c r="K11" s="65">
        <v>-2.8279999999999998</v>
      </c>
      <c r="L11" s="65">
        <v>2.8279999999999998</v>
      </c>
    </row>
    <row r="12" spans="1:12" ht="15" customHeight="1" x14ac:dyDescent="0.3">
      <c r="A12" s="49" t="s">
        <v>1</v>
      </c>
      <c r="B12" s="68" t="s">
        <v>72</v>
      </c>
      <c r="C12" s="73">
        <f>'Individual Scoring Sheet'!O5</f>
        <v>0.75</v>
      </c>
      <c r="D12" s="67">
        <v>1.9435289389067523</v>
      </c>
      <c r="E12" s="66">
        <f t="shared" si="0"/>
        <v>7.5000000000000002E-4</v>
      </c>
      <c r="F12" s="66">
        <f t="shared" si="1"/>
        <v>0.74924999999999997</v>
      </c>
      <c r="G12" s="66">
        <f t="shared" si="2"/>
        <v>1.9435289389067524E-3</v>
      </c>
      <c r="H12" s="66">
        <f t="shared" si="3"/>
        <v>1.9415854099678456</v>
      </c>
      <c r="I12" s="65">
        <v>1E-3</v>
      </c>
      <c r="J12" s="65">
        <v>0.999</v>
      </c>
      <c r="K12" s="65">
        <v>4.0000000000000001E-3</v>
      </c>
      <c r="L12" s="65">
        <v>3.996</v>
      </c>
    </row>
    <row r="13" spans="1:12" ht="15.75" customHeight="1" x14ac:dyDescent="0.3">
      <c r="A13" s="60"/>
      <c r="B13" s="60"/>
      <c r="I13" s="59"/>
      <c r="J13" s="59"/>
      <c r="K13" s="59"/>
      <c r="L13" s="59"/>
    </row>
    <row r="14" spans="1:12" ht="15.75" customHeight="1" x14ac:dyDescent="0.3">
      <c r="A14" s="74" t="s">
        <v>74</v>
      </c>
      <c r="B14" s="75"/>
      <c r="C14" s="76"/>
      <c r="D14" s="64"/>
      <c r="E14" s="59"/>
      <c r="F14" s="59"/>
      <c r="G14" s="59"/>
      <c r="H14" s="59"/>
      <c r="I14" s="59"/>
      <c r="J14" s="59"/>
      <c r="K14" s="59"/>
      <c r="L14" s="59"/>
    </row>
    <row r="15" spans="1:12" ht="15.75" customHeight="1" x14ac:dyDescent="0.3">
      <c r="A15" s="77" t="s">
        <v>71</v>
      </c>
      <c r="B15" s="78">
        <v>0</v>
      </c>
      <c r="C15" s="79">
        <f>0.25*(C6-C10+0.707*C5+0.707*C7-0.707*C11-0.707*C9)</f>
        <v>3.6624999999999908E-2</v>
      </c>
      <c r="D15" s="63"/>
      <c r="E15" s="59"/>
      <c r="F15" s="59"/>
      <c r="G15" s="59"/>
      <c r="H15" s="59"/>
      <c r="I15" s="59"/>
      <c r="J15" s="59"/>
      <c r="K15" s="59"/>
      <c r="L15" s="59"/>
    </row>
    <row r="16" spans="1:12" ht="15.75" customHeight="1" x14ac:dyDescent="0.3">
      <c r="A16" s="77" t="s">
        <v>70</v>
      </c>
      <c r="B16" s="78">
        <v>0</v>
      </c>
      <c r="C16" s="79">
        <f>0.25*(C4-C8+0.707*C5+0.707*C11-0.707*C7-0.707*C9)</f>
        <v>-1.243625</v>
      </c>
      <c r="D16" s="63"/>
      <c r="E16" s="62"/>
      <c r="F16" s="59"/>
      <c r="G16" s="59"/>
      <c r="H16" s="59"/>
      <c r="I16" s="59"/>
      <c r="J16" s="59"/>
      <c r="K16" s="59"/>
      <c r="L16" s="59"/>
    </row>
    <row r="17" spans="1:12" ht="15.75" customHeight="1" x14ac:dyDescent="0.3">
      <c r="A17" s="80"/>
      <c r="B17" s="81" t="s">
        <v>80</v>
      </c>
      <c r="C17" s="82">
        <f>SQRT(SUM((C15^2)+(C16^2)))</f>
        <v>1.2441641898278539</v>
      </c>
      <c r="E17" s="59"/>
      <c r="F17" s="59"/>
      <c r="G17" s="59"/>
      <c r="H17" s="59"/>
      <c r="I17" s="59"/>
      <c r="J17" s="59"/>
      <c r="K17" s="59"/>
      <c r="L17" s="59"/>
    </row>
    <row r="18" spans="1:12" ht="15.75" customHeight="1" x14ac:dyDescent="0.3">
      <c r="A18" s="83"/>
      <c r="B18" s="81" t="s">
        <v>81</v>
      </c>
      <c r="C18" s="84">
        <f>IF(DEGREES(ATAN2(C15,C16))&gt;=0,DEGREES(ATAN2(C15,C16)),360+DEGREES(ATAN2(C15,C16)))</f>
        <v>271.68688436318621</v>
      </c>
      <c r="E18" s="59"/>
      <c r="F18" s="59"/>
      <c r="G18" s="59"/>
      <c r="H18" s="59"/>
      <c r="I18" s="59"/>
      <c r="J18" s="59"/>
      <c r="K18" s="59"/>
      <c r="L18" s="59"/>
    </row>
    <row r="19" spans="1:12" ht="15.75" customHeight="1" x14ac:dyDescent="0.3">
      <c r="A19" s="60"/>
      <c r="B19" s="60"/>
      <c r="E19" s="59"/>
      <c r="F19" s="59"/>
      <c r="G19" s="59"/>
      <c r="H19" s="59"/>
      <c r="I19" s="59"/>
      <c r="J19" s="59"/>
      <c r="K19" s="59"/>
      <c r="L19" s="59"/>
    </row>
    <row r="20" spans="1:12" ht="16.5" customHeight="1" x14ac:dyDescent="0.3">
      <c r="A20" s="60"/>
      <c r="B20" s="60"/>
      <c r="E20" s="59"/>
      <c r="F20" s="59"/>
      <c r="G20" s="59"/>
      <c r="H20" s="59"/>
      <c r="I20" s="59"/>
      <c r="J20" s="59"/>
      <c r="K20" s="59"/>
      <c r="L20" s="59"/>
    </row>
    <row r="21" spans="1:12" ht="15.75" customHeight="1" x14ac:dyDescent="0.3">
      <c r="A21" s="60"/>
      <c r="B21" s="60"/>
      <c r="E21" s="59"/>
      <c r="F21" s="59"/>
      <c r="G21" s="59"/>
      <c r="H21" s="59"/>
      <c r="I21" s="59"/>
      <c r="J21" s="59"/>
      <c r="K21" s="59"/>
      <c r="L21" s="59"/>
    </row>
    <row r="22" spans="1:12" x14ac:dyDescent="0.3">
      <c r="A22" s="60"/>
      <c r="B22" s="60"/>
      <c r="E22" s="59"/>
      <c r="F22" s="59"/>
      <c r="G22" s="59"/>
      <c r="H22" s="59"/>
      <c r="I22" s="59"/>
      <c r="J22" s="59"/>
      <c r="K22" s="59"/>
      <c r="L22" s="59"/>
    </row>
    <row r="23" spans="1:12" ht="13.5" customHeight="1" x14ac:dyDescent="0.3">
      <c r="A23" s="60"/>
      <c r="B23" s="60"/>
      <c r="E23" s="59"/>
      <c r="F23" s="59"/>
      <c r="G23" s="59"/>
      <c r="H23" s="59"/>
      <c r="I23" s="59"/>
      <c r="J23" s="59"/>
      <c r="K23" s="59"/>
      <c r="L23" s="59"/>
    </row>
    <row r="24" spans="1:12" ht="14.25" customHeight="1" x14ac:dyDescent="0.3">
      <c r="A24" s="60"/>
      <c r="B24" s="60"/>
      <c r="E24" s="59"/>
      <c r="F24" s="59"/>
      <c r="G24" s="59"/>
      <c r="H24" s="59"/>
      <c r="I24" s="59"/>
      <c r="J24" s="59"/>
      <c r="K24" s="59"/>
      <c r="L24" s="59"/>
    </row>
    <row r="25" spans="1:12" ht="16.5" customHeight="1" x14ac:dyDescent="0.3">
      <c r="A25" s="60"/>
      <c r="B25" s="60"/>
      <c r="I25" s="59"/>
      <c r="J25" s="59"/>
      <c r="K25" s="59"/>
      <c r="L25" s="59"/>
    </row>
    <row r="26" spans="1:12" ht="15.75" customHeight="1" x14ac:dyDescent="0.3">
      <c r="A26" s="60"/>
      <c r="B26" s="60"/>
      <c r="I26" s="59"/>
      <c r="J26" s="59"/>
      <c r="K26" s="59"/>
      <c r="L26" s="59"/>
    </row>
    <row r="27" spans="1:12" ht="15.75" customHeight="1" x14ac:dyDescent="0.3">
      <c r="A27" s="60"/>
      <c r="B27" s="60"/>
      <c r="I27" s="59"/>
      <c r="J27" s="59"/>
      <c r="K27" s="59"/>
      <c r="L27" s="59"/>
    </row>
    <row r="28" spans="1:12" ht="15.75" customHeight="1" x14ac:dyDescent="0.3">
      <c r="A28" s="60"/>
      <c r="B28" s="60"/>
      <c r="I28" s="59"/>
      <c r="J28" s="59"/>
      <c r="K28" s="59"/>
      <c r="L28" s="59"/>
    </row>
    <row r="29" spans="1:12" ht="15.75" customHeight="1" x14ac:dyDescent="0.3">
      <c r="A29" s="60"/>
      <c r="B29" s="60"/>
      <c r="I29" s="59"/>
      <c r="J29" s="59"/>
      <c r="K29" s="59"/>
      <c r="L29" s="59"/>
    </row>
    <row r="30" spans="1:12" ht="15.75" customHeight="1" x14ac:dyDescent="0.3"/>
    <row r="31" spans="1:12" ht="15.75" customHeight="1" x14ac:dyDescent="0.3"/>
    <row r="32" spans="1:12" s="57" customFormat="1" ht="13.5" customHeight="1" x14ac:dyDescent="0.3">
      <c r="B32" s="61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2:12" s="57" customFormat="1" ht="12.75" customHeight="1" x14ac:dyDescent="0.3">
      <c r="B33" s="61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5" spans="2:12" s="57" customFormat="1" ht="14.25" customHeight="1" x14ac:dyDescent="0.3">
      <c r="B35" s="61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52" spans="2:12" s="57" customFormat="1" ht="13.5" customHeight="1" x14ac:dyDescent="0.3">
      <c r="B52" s="61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2:12" s="57" customFormat="1" ht="12.75" customHeight="1" x14ac:dyDescent="0.3">
      <c r="B53" s="61"/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72" spans="2:12" s="57" customFormat="1" ht="13.5" customHeight="1" x14ac:dyDescent="0.3">
      <c r="B72" s="61"/>
      <c r="C72" s="60"/>
      <c r="D72" s="60"/>
      <c r="E72" s="60"/>
      <c r="F72" s="60"/>
      <c r="G72" s="60"/>
      <c r="H72" s="60"/>
      <c r="I72" s="60"/>
      <c r="J72" s="60"/>
      <c r="K72" s="60"/>
      <c r="L72" s="60"/>
    </row>
    <row r="73" spans="2:12" s="57" customFormat="1" ht="12.75" customHeight="1" x14ac:dyDescent="0.3">
      <c r="B73" s="61"/>
      <c r="C73" s="60"/>
      <c r="D73" s="60"/>
      <c r="E73" s="60"/>
      <c r="F73" s="60"/>
      <c r="G73" s="60"/>
      <c r="H73" s="60"/>
      <c r="I73" s="60"/>
      <c r="J73" s="60"/>
      <c r="K73" s="60"/>
      <c r="L73" s="60"/>
    </row>
  </sheetData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Scoring Sheet</vt:lpstr>
      <vt:lpstr>Wave Plot</vt:lpstr>
      <vt:lpstr>Radar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Plotting Individual CSIV-32 Scores</dc:title>
  <dc:creator>Locke, Kenneth (klocke@uidaho.edu)</dc:creator>
  <cp:keywords>Circumplex Scales of Interpersonal Values Short Form</cp:keywords>
  <cp:lastModifiedBy>Locke, Kenneth (klocke@uidaho.edu)</cp:lastModifiedBy>
  <dcterms:created xsi:type="dcterms:W3CDTF">2022-02-03T15:29:10Z</dcterms:created>
  <dcterms:modified xsi:type="dcterms:W3CDTF">2024-12-24T00:54:44Z</dcterms:modified>
</cp:coreProperties>
</file>